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Razmena fajlova\Milica Brkic Vukovljak\SAJT\"/>
    </mc:Choice>
  </mc:AlternateContent>
  <bookViews>
    <workbookView xWindow="0" yWindow="0" windowWidth="15360" windowHeight="7428" tabRatio="844"/>
  </bookViews>
  <sheets>
    <sheet name="Poc.strana" sheetId="1" r:id="rId1"/>
    <sheet name="Sadrzaj_Dinamika" sheetId="24" r:id="rId2"/>
    <sheet name="Merna mesta" sheetId="21" r:id="rId3"/>
    <sheet name="Prekidi kupaca" sheetId="2" r:id="rId4"/>
    <sheet name="Pokazatelji kupaca" sheetId="22" r:id="rId5"/>
    <sheet name="Prekidi proizvodnje" sheetId="23" r:id="rId6"/>
    <sheet name="Prekidi pumpi i skladišta" sheetId="27" r:id="rId7"/>
    <sheet name="Pokazatelji-pumpi i skladišta" sheetId="28" r:id="rId8"/>
    <sheet name="Pokazatelji sumarno" sheetId="29" r:id="rId9"/>
  </sheets>
  <calcPr calcId="162913"/>
</workbook>
</file>

<file path=xl/calcChain.xml><?xml version="1.0" encoding="utf-8"?>
<calcChain xmlns="http://schemas.openxmlformats.org/spreadsheetml/2006/main">
  <c r="M113" i="23" l="1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81" i="23"/>
  <c r="M82" i="23"/>
  <c r="M83" i="23"/>
  <c r="M84" i="23"/>
  <c r="M85" i="23"/>
  <c r="M86" i="23"/>
  <c r="M87" i="23"/>
  <c r="M88" i="23"/>
  <c r="M89" i="23"/>
  <c r="M90" i="23"/>
  <c r="M91" i="23"/>
  <c r="M92" i="23"/>
  <c r="M93" i="23"/>
  <c r="M94" i="23"/>
  <c r="M95" i="23"/>
  <c r="M96" i="23"/>
  <c r="M97" i="23"/>
  <c r="M98" i="23"/>
  <c r="M99" i="23"/>
  <c r="M100" i="23"/>
  <c r="M101" i="23"/>
  <c r="M102" i="23"/>
  <c r="M103" i="23"/>
  <c r="M104" i="23"/>
  <c r="M105" i="23"/>
  <c r="M106" i="23"/>
  <c r="M107" i="23"/>
  <c r="M108" i="23"/>
  <c r="M109" i="23"/>
  <c r="M110" i="23"/>
  <c r="M111" i="23"/>
  <c r="M112" i="23"/>
  <c r="M15" i="23"/>
  <c r="M14" i="23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4" i="27"/>
  <c r="G17" i="28" l="1"/>
  <c r="G16" i="28"/>
  <c r="G15" i="28"/>
  <c r="G13" i="28"/>
  <c r="G12" i="28"/>
  <c r="G12" i="22" a="1"/>
  <c r="G12" i="22" s="1"/>
  <c r="G13" i="22" a="1"/>
  <c r="G13" i="22" s="1"/>
  <c r="G17" i="22" a="1"/>
  <c r="G17" i="22" s="1"/>
  <c r="G14" i="22" a="1"/>
  <c r="G14" i="22" s="1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5" i="27"/>
  <c r="J14" i="27"/>
  <c r="E14" i="27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4" i="23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4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7" i="2"/>
  <c r="M17" i="2" l="1"/>
  <c r="M18" i="2"/>
  <c r="M19" i="2"/>
  <c r="M20" i="2"/>
  <c r="M14" i="2"/>
  <c r="E16" i="2"/>
  <c r="M16" i="2" s="1"/>
  <c r="E15" i="2"/>
  <c r="M15" i="2" s="1"/>
  <c r="E14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B7" i="28" l="1"/>
  <c r="B7" i="22"/>
  <c r="B7" i="29" l="1"/>
  <c r="B7" i="27" l="1"/>
  <c r="B7" i="2"/>
  <c r="H10" i="28" l="1"/>
  <c r="H10" i="29"/>
  <c r="B4" i="29" l="1"/>
  <c r="B3" i="29"/>
  <c r="A1" i="29"/>
  <c r="B4" i="28"/>
  <c r="B3" i="28"/>
  <c r="A1" i="28"/>
  <c r="AD113" i="27"/>
  <c r="Y113" i="27"/>
  <c r="AD112" i="27"/>
  <c r="Y112" i="27"/>
  <c r="AD111" i="27"/>
  <c r="Y111" i="27"/>
  <c r="AD110" i="27"/>
  <c r="Y110" i="27"/>
  <c r="AD109" i="27"/>
  <c r="Y109" i="27"/>
  <c r="AD108" i="27"/>
  <c r="Y108" i="27"/>
  <c r="AD107" i="27"/>
  <c r="Y107" i="27"/>
  <c r="AD106" i="27"/>
  <c r="Y106" i="27"/>
  <c r="AD105" i="27"/>
  <c r="Y105" i="27"/>
  <c r="AD104" i="27"/>
  <c r="Y104" i="27"/>
  <c r="AD103" i="27"/>
  <c r="Y103" i="27"/>
  <c r="AD102" i="27"/>
  <c r="Y102" i="27"/>
  <c r="AD101" i="27"/>
  <c r="Y101" i="27"/>
  <c r="AD100" i="27"/>
  <c r="Y100" i="27"/>
  <c r="AD99" i="27"/>
  <c r="Y99" i="27"/>
  <c r="AD98" i="27"/>
  <c r="Y98" i="27"/>
  <c r="AD97" i="27"/>
  <c r="Y97" i="27"/>
  <c r="AD96" i="27"/>
  <c r="Y96" i="27"/>
  <c r="AD95" i="27"/>
  <c r="Y95" i="27"/>
  <c r="AD94" i="27"/>
  <c r="Y94" i="27"/>
  <c r="AD93" i="27"/>
  <c r="Y93" i="27"/>
  <c r="AD92" i="27"/>
  <c r="Y92" i="27"/>
  <c r="AD91" i="27"/>
  <c r="Y91" i="27"/>
  <c r="AD90" i="27"/>
  <c r="Y90" i="27"/>
  <c r="AD89" i="27"/>
  <c r="Y89" i="27"/>
  <c r="AD88" i="27"/>
  <c r="Y88" i="27"/>
  <c r="AD87" i="27"/>
  <c r="Y87" i="27"/>
  <c r="AD86" i="27"/>
  <c r="Y86" i="27"/>
  <c r="AD85" i="27"/>
  <c r="Y85" i="27"/>
  <c r="AD84" i="27"/>
  <c r="Y84" i="27"/>
  <c r="AD83" i="27"/>
  <c r="Y83" i="27"/>
  <c r="AD82" i="27"/>
  <c r="Y82" i="27"/>
  <c r="AD81" i="27"/>
  <c r="Y81" i="27"/>
  <c r="AD80" i="27"/>
  <c r="Y80" i="27"/>
  <c r="AD79" i="27"/>
  <c r="Y79" i="27"/>
  <c r="AD78" i="27"/>
  <c r="Y78" i="27"/>
  <c r="AD77" i="27"/>
  <c r="Y77" i="27"/>
  <c r="AD76" i="27"/>
  <c r="Y76" i="27"/>
  <c r="AD75" i="27"/>
  <c r="Y75" i="27"/>
  <c r="AD74" i="27"/>
  <c r="Y74" i="27"/>
  <c r="AD73" i="27"/>
  <c r="Y73" i="27"/>
  <c r="AD72" i="27"/>
  <c r="Y72" i="27"/>
  <c r="AD71" i="27"/>
  <c r="Y71" i="27"/>
  <c r="AD70" i="27"/>
  <c r="Y70" i="27"/>
  <c r="AD69" i="27"/>
  <c r="Y69" i="27"/>
  <c r="AD68" i="27"/>
  <c r="Y68" i="27"/>
  <c r="AD67" i="27"/>
  <c r="Y67" i="27"/>
  <c r="AD66" i="27"/>
  <c r="Y66" i="27"/>
  <c r="AD65" i="27"/>
  <c r="Y65" i="27"/>
  <c r="AD64" i="27"/>
  <c r="Y64" i="27"/>
  <c r="AD63" i="27"/>
  <c r="Y63" i="27"/>
  <c r="AD62" i="27"/>
  <c r="Y62" i="27"/>
  <c r="AD61" i="27"/>
  <c r="Y61" i="27"/>
  <c r="AD60" i="27"/>
  <c r="Y60" i="27"/>
  <c r="AD59" i="27"/>
  <c r="Y59" i="27"/>
  <c r="AD58" i="27"/>
  <c r="Y58" i="27"/>
  <c r="AD57" i="27"/>
  <c r="Y57" i="27"/>
  <c r="AD56" i="27"/>
  <c r="Y56" i="27"/>
  <c r="AD55" i="27"/>
  <c r="Y55" i="27"/>
  <c r="AD54" i="27"/>
  <c r="Y54" i="27"/>
  <c r="AD53" i="27"/>
  <c r="Y53" i="27"/>
  <c r="AD52" i="27"/>
  <c r="Y52" i="27"/>
  <c r="AD51" i="27"/>
  <c r="Y51" i="27"/>
  <c r="AD50" i="27"/>
  <c r="Y50" i="27"/>
  <c r="AD49" i="27"/>
  <c r="Y49" i="27"/>
  <c r="AD48" i="27"/>
  <c r="Y48" i="27"/>
  <c r="AD47" i="27"/>
  <c r="Y47" i="27"/>
  <c r="AD46" i="27"/>
  <c r="Y46" i="27"/>
  <c r="AD45" i="27"/>
  <c r="Y45" i="27"/>
  <c r="AD44" i="27"/>
  <c r="Y44" i="27"/>
  <c r="AD43" i="27"/>
  <c r="Y43" i="27"/>
  <c r="AD42" i="27"/>
  <c r="Y42" i="27"/>
  <c r="AD41" i="27"/>
  <c r="Y41" i="27"/>
  <c r="AD40" i="27"/>
  <c r="Y40" i="27"/>
  <c r="AD39" i="27"/>
  <c r="Y39" i="27"/>
  <c r="AD38" i="27"/>
  <c r="Y38" i="27"/>
  <c r="AD37" i="27"/>
  <c r="Y37" i="27"/>
  <c r="AD36" i="27"/>
  <c r="Y36" i="27"/>
  <c r="AD35" i="27"/>
  <c r="Y35" i="27"/>
  <c r="AD34" i="27"/>
  <c r="Y34" i="27"/>
  <c r="AD33" i="27"/>
  <c r="Y33" i="27"/>
  <c r="AD32" i="27"/>
  <c r="Y32" i="27"/>
  <c r="AD31" i="27"/>
  <c r="Y31" i="27"/>
  <c r="AD30" i="27"/>
  <c r="Y30" i="27"/>
  <c r="AD29" i="27"/>
  <c r="Y29" i="27"/>
  <c r="AD28" i="27"/>
  <c r="Y28" i="27"/>
  <c r="AD27" i="27"/>
  <c r="Y27" i="27"/>
  <c r="AD26" i="27"/>
  <c r="Y26" i="27"/>
  <c r="AD25" i="27"/>
  <c r="Y25" i="27"/>
  <c r="AD24" i="27"/>
  <c r="Y24" i="27"/>
  <c r="AD23" i="27"/>
  <c r="Y23" i="27"/>
  <c r="AD22" i="27"/>
  <c r="Y22" i="27"/>
  <c r="AD21" i="27"/>
  <c r="Y21" i="27"/>
  <c r="AD20" i="27"/>
  <c r="Y20" i="27"/>
  <c r="AD19" i="27"/>
  <c r="Y19" i="27"/>
  <c r="AD18" i="27"/>
  <c r="Y18" i="27"/>
  <c r="AD17" i="27"/>
  <c r="Y17" i="27"/>
  <c r="AD16" i="27"/>
  <c r="Y16" i="27"/>
  <c r="AD15" i="27"/>
  <c r="Y15" i="27"/>
  <c r="AD14" i="27"/>
  <c r="Y14" i="27"/>
  <c r="B4" i="27"/>
  <c r="B3" i="27"/>
  <c r="A1" i="27"/>
  <c r="AE20" i="27" l="1"/>
  <c r="AE22" i="27"/>
  <c r="AE23" i="27"/>
  <c r="AE36" i="27"/>
  <c r="AE38" i="27"/>
  <c r="AE39" i="27"/>
  <c r="AE52" i="27"/>
  <c r="AE54" i="27"/>
  <c r="AE55" i="27"/>
  <c r="AE68" i="27"/>
  <c r="AE70" i="27"/>
  <c r="AE71" i="27"/>
  <c r="AE84" i="27"/>
  <c r="AE86" i="27"/>
  <c r="AE87" i="27"/>
  <c r="AE100" i="27"/>
  <c r="AE102" i="27"/>
  <c r="AE103" i="27"/>
  <c r="AE16" i="27"/>
  <c r="AE18" i="27"/>
  <c r="AE19" i="27"/>
  <c r="AE28" i="27"/>
  <c r="AE32" i="27"/>
  <c r="AE34" i="27"/>
  <c r="AE35" i="27"/>
  <c r="AE48" i="27"/>
  <c r="AE50" i="27"/>
  <c r="AE51" i="27"/>
  <c r="AE64" i="27"/>
  <c r="AE66" i="27"/>
  <c r="AE67" i="27"/>
  <c r="AE80" i="27"/>
  <c r="AE82" i="27"/>
  <c r="AE83" i="27"/>
  <c r="AE96" i="27"/>
  <c r="AE98" i="27"/>
  <c r="AE99" i="27"/>
  <c r="AE112" i="27"/>
  <c r="AE24" i="27"/>
  <c r="AE26" i="27"/>
  <c r="AE27" i="27"/>
  <c r="AE42" i="27"/>
  <c r="AE43" i="27"/>
  <c r="AE56" i="27"/>
  <c r="AE58" i="27"/>
  <c r="AE59" i="27"/>
  <c r="AE72" i="27"/>
  <c r="AE74" i="27"/>
  <c r="AE75" i="27"/>
  <c r="AE88" i="27"/>
  <c r="AE90" i="27"/>
  <c r="AE91" i="27"/>
  <c r="AE104" i="27"/>
  <c r="AE106" i="27"/>
  <c r="AE107" i="27"/>
  <c r="AE14" i="27"/>
  <c r="AE15" i="27"/>
  <c r="AE30" i="27"/>
  <c r="AE31" i="27"/>
  <c r="AE40" i="27"/>
  <c r="AE44" i="27"/>
  <c r="AE46" i="27"/>
  <c r="AE47" i="27"/>
  <c r="AE60" i="27"/>
  <c r="AE62" i="27"/>
  <c r="AE63" i="27"/>
  <c r="AE76" i="27"/>
  <c r="AE78" i="27"/>
  <c r="AE79" i="27"/>
  <c r="AE92" i="27"/>
  <c r="AE94" i="27"/>
  <c r="AE95" i="27"/>
  <c r="AE108" i="27"/>
  <c r="AE110" i="27"/>
  <c r="AE111" i="27"/>
  <c r="AE17" i="27"/>
  <c r="AE25" i="27"/>
  <c r="AE33" i="27"/>
  <c r="AE41" i="27"/>
  <c r="AE49" i="27"/>
  <c r="AE57" i="27"/>
  <c r="AE65" i="27"/>
  <c r="AE73" i="27"/>
  <c r="AE81" i="27"/>
  <c r="AE89" i="27"/>
  <c r="AE97" i="27"/>
  <c r="AE105" i="27"/>
  <c r="AE113" i="27"/>
  <c r="AE21" i="27"/>
  <c r="AE29" i="27"/>
  <c r="AE37" i="27"/>
  <c r="AE45" i="27"/>
  <c r="AE53" i="27"/>
  <c r="AE61" i="27"/>
  <c r="AE69" i="27"/>
  <c r="AE77" i="27"/>
  <c r="AE85" i="27"/>
  <c r="AE93" i="27"/>
  <c r="AE101" i="27"/>
  <c r="AE109" i="27"/>
  <c r="H19" i="28"/>
  <c r="G19" i="28" l="1"/>
  <c r="I19" i="28" s="1"/>
  <c r="H17" i="28"/>
  <c r="I17" i="28"/>
  <c r="H14" i="28"/>
  <c r="I14" i="28"/>
  <c r="H16" i="28"/>
  <c r="H13" i="28" l="1"/>
  <c r="H12" i="28"/>
  <c r="I15" i="28"/>
  <c r="H18" i="28" l="1"/>
  <c r="H20" i="28"/>
  <c r="AD14" i="2" l="1"/>
  <c r="AD15" i="2"/>
  <c r="AD16" i="2"/>
  <c r="AD17" i="2"/>
  <c r="AD18" i="2"/>
  <c r="AD19" i="2"/>
  <c r="AD20" i="2"/>
  <c r="AD21" i="2"/>
  <c r="AD22" i="2"/>
  <c r="Y14" i="2"/>
  <c r="Y15" i="2"/>
  <c r="Y16" i="2"/>
  <c r="Y17" i="2"/>
  <c r="Y18" i="2"/>
  <c r="Y19" i="2"/>
  <c r="AE19" i="2" l="1"/>
  <c r="AE16" i="2"/>
  <c r="AE15" i="2"/>
  <c r="AE18" i="2"/>
  <c r="AE17" i="2"/>
  <c r="A1" i="2"/>
  <c r="Y20" i="2" l="1"/>
  <c r="AE20" i="2" s="1"/>
  <c r="Y21" i="2"/>
  <c r="AE21" i="2" s="1"/>
  <c r="Y22" i="2"/>
  <c r="AE22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113" i="2"/>
  <c r="S18" i="2"/>
  <c r="S14" i="2"/>
  <c r="S15" i="2"/>
  <c r="S16" i="2"/>
  <c r="G19" i="22" s="1"/>
  <c r="S17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113" i="2"/>
  <c r="B7" i="21"/>
  <c r="B7" i="23"/>
  <c r="A1" i="23"/>
  <c r="B3" i="23"/>
  <c r="B4" i="23"/>
  <c r="B4" i="21"/>
  <c r="B3" i="21"/>
  <c r="A1" i="22"/>
  <c r="B3" i="22"/>
  <c r="B4" i="22"/>
  <c r="B4" i="2"/>
  <c r="B3" i="2"/>
  <c r="I12" i="22" l="1"/>
  <c r="G19" i="29"/>
  <c r="I19" i="22"/>
  <c r="I19" i="29" s="1"/>
  <c r="AE97" i="2"/>
  <c r="H19" i="22"/>
  <c r="H19" i="29" s="1"/>
  <c r="I17" i="22"/>
  <c r="AE80" i="2"/>
  <c r="AE76" i="2"/>
  <c r="AE72" i="2"/>
  <c r="AE68" i="2"/>
  <c r="AE64" i="2"/>
  <c r="AE60" i="2"/>
  <c r="AE56" i="2"/>
  <c r="AE52" i="2"/>
  <c r="AE48" i="2"/>
  <c r="AE44" i="2"/>
  <c r="AE40" i="2"/>
  <c r="AE36" i="2"/>
  <c r="AE32" i="2"/>
  <c r="AE28" i="2"/>
  <c r="AE24" i="2"/>
  <c r="AE113" i="2"/>
  <c r="AE77" i="2"/>
  <c r="AE73" i="2"/>
  <c r="AE69" i="2"/>
  <c r="AE65" i="2"/>
  <c r="AE61" i="2"/>
  <c r="AE57" i="2"/>
  <c r="AE53" i="2"/>
  <c r="AE49" i="2"/>
  <c r="AE45" i="2"/>
  <c r="AE41" i="2"/>
  <c r="AE37" i="2"/>
  <c r="AE33" i="2"/>
  <c r="AE29" i="2"/>
  <c r="AE25" i="2"/>
  <c r="I13" i="22"/>
  <c r="AE70" i="2"/>
  <c r="G16" i="22" a="1"/>
  <c r="G16" i="22" s="1"/>
  <c r="I16" i="22" s="1"/>
  <c r="AE62" i="2"/>
  <c r="AE50" i="2"/>
  <c r="AE14" i="2"/>
  <c r="G15" i="22" a="1"/>
  <c r="G15" i="22" s="1"/>
  <c r="I15" i="22" s="1"/>
  <c r="I14" i="22"/>
  <c r="AE109" i="2"/>
  <c r="AE105" i="2"/>
  <c r="AE101" i="2"/>
  <c r="AE93" i="2"/>
  <c r="AE89" i="2"/>
  <c r="AE85" i="2"/>
  <c r="AE81" i="2"/>
  <c r="AE82" i="2"/>
  <c r="AE78" i="2"/>
  <c r="AE34" i="2"/>
  <c r="AE74" i="2"/>
  <c r="AE66" i="2"/>
  <c r="AE58" i="2"/>
  <c r="AE54" i="2"/>
  <c r="AE46" i="2"/>
  <c r="AE42" i="2"/>
  <c r="AE38" i="2"/>
  <c r="AE30" i="2"/>
  <c r="AE26" i="2"/>
  <c r="AE86" i="2"/>
  <c r="AE112" i="2"/>
  <c r="AE108" i="2"/>
  <c r="AE104" i="2"/>
  <c r="AE100" i="2"/>
  <c r="AE96" i="2"/>
  <c r="AE92" i="2"/>
  <c r="AE88" i="2"/>
  <c r="AE84" i="2"/>
  <c r="AE110" i="2"/>
  <c r="AE106" i="2"/>
  <c r="AE102" i="2"/>
  <c r="AE98" i="2"/>
  <c r="AE94" i="2"/>
  <c r="AE90" i="2"/>
  <c r="AE83" i="2"/>
  <c r="AE51" i="2"/>
  <c r="AE35" i="2"/>
  <c r="AE31" i="2"/>
  <c r="AE27" i="2"/>
  <c r="AE111" i="2"/>
  <c r="AE107" i="2"/>
  <c r="AE103" i="2"/>
  <c r="AE99" i="2"/>
  <c r="AE95" i="2"/>
  <c r="AE91" i="2"/>
  <c r="AE87" i="2"/>
  <c r="AE59" i="2"/>
  <c r="AE55" i="2"/>
  <c r="AE47" i="2"/>
  <c r="AE79" i="2"/>
  <c r="AE75" i="2"/>
  <c r="AE71" i="2"/>
  <c r="AE67" i="2"/>
  <c r="AE63" i="2"/>
  <c r="AE43" i="2"/>
  <c r="AE39" i="2"/>
  <c r="AE23" i="2"/>
  <c r="H12" i="22" l="1"/>
  <c r="H12" i="29" s="1"/>
  <c r="H16" i="22"/>
  <c r="H16" i="29" s="1"/>
  <c r="I17" i="29"/>
  <c r="H17" i="22"/>
  <c r="H17" i="29" s="1"/>
  <c r="H13" i="22"/>
  <c r="H13" i="29" s="1"/>
  <c r="I15" i="29"/>
  <c r="H15" i="22"/>
  <c r="H14" i="22"/>
  <c r="H14" i="29" s="1"/>
  <c r="I14" i="29"/>
  <c r="G18" i="22"/>
  <c r="I18" i="22" s="1"/>
  <c r="G20" i="22" l="1"/>
  <c r="I20" i="22" s="1"/>
  <c r="H18" i="22"/>
  <c r="H20" i="22" l="1"/>
  <c r="H15" i="28"/>
  <c r="H15" i="29" s="1"/>
  <c r="H18" i="29" s="1"/>
  <c r="H20" i="29" s="1"/>
  <c r="I12" i="28"/>
  <c r="I12" i="29" s="1"/>
  <c r="I13" i="28"/>
  <c r="I13" i="29"/>
  <c r="I16" i="28"/>
  <c r="I16" i="29"/>
  <c r="I20" i="28"/>
  <c r="I18" i="28"/>
  <c r="G12" i="29"/>
  <c r="I18" i="29" l="1"/>
  <c r="I20" i="29" s="1"/>
  <c r="G13" i="29"/>
  <c r="G15" i="29"/>
  <c r="G16" i="29"/>
  <c r="G17" i="29"/>
  <c r="S14" i="27"/>
  <c r="G14" i="28"/>
  <c r="G14" i="29" l="1"/>
  <c r="G18" i="29" s="1"/>
  <c r="G20" i="29" s="1"/>
  <c r="G18" i="28"/>
  <c r="G20" i="28" s="1"/>
  <c r="S77" i="27"/>
  <c r="S31" i="27"/>
  <c r="S23" i="27"/>
  <c r="S87" i="27"/>
  <c r="S70" i="27"/>
  <c r="S81" i="27"/>
  <c r="S84" i="27"/>
  <c r="S40" i="27"/>
  <c r="S39" i="27"/>
  <c r="S26" i="27"/>
  <c r="S63" i="27"/>
  <c r="S56" i="27"/>
  <c r="S104" i="27"/>
  <c r="S98" i="27"/>
  <c r="S112" i="27"/>
  <c r="S107" i="27"/>
  <c r="S73" i="27"/>
  <c r="S76" i="27"/>
  <c r="S94" i="27"/>
  <c r="S51" i="27"/>
  <c r="S111" i="27"/>
  <c r="S41" i="27"/>
  <c r="S32" i="27"/>
  <c r="S61" i="27"/>
  <c r="S18" i="27"/>
  <c r="S48" i="27"/>
  <c r="S66" i="27"/>
  <c r="S25" i="27"/>
  <c r="S88" i="27"/>
  <c r="S59" i="27"/>
  <c r="S69" i="27"/>
  <c r="S42" i="27"/>
  <c r="S62" i="27"/>
  <c r="S28" i="27"/>
  <c r="S47" i="27"/>
  <c r="S20" i="27"/>
  <c r="S54" i="27"/>
  <c r="S83" i="27"/>
  <c r="S24" i="27"/>
  <c r="S93" i="27"/>
  <c r="S16" i="27"/>
  <c r="S78" i="27"/>
  <c r="S35" i="27"/>
  <c r="S45" i="27"/>
  <c r="S55" i="27"/>
  <c r="S49" i="27"/>
  <c r="S68" i="27"/>
  <c r="S36" i="27"/>
  <c r="S91" i="27"/>
  <c r="S101" i="27"/>
  <c r="S71" i="27"/>
  <c r="S108" i="27"/>
  <c r="S19" i="27"/>
  <c r="S106" i="27"/>
  <c r="S90" i="27"/>
  <c r="S57" i="27"/>
  <c r="S21" i="27"/>
  <c r="S58" i="27"/>
  <c r="S53" i="27"/>
  <c r="S43" i="27"/>
  <c r="S50" i="27"/>
  <c r="S64" i="27"/>
  <c r="S65" i="27"/>
  <c r="S82" i="27"/>
  <c r="S113" i="27"/>
  <c r="S37" i="27"/>
  <c r="S29" i="27"/>
  <c r="S80" i="27"/>
  <c r="S27" i="27"/>
  <c r="S52" i="27"/>
  <c r="S95" i="27"/>
  <c r="S44" i="27"/>
  <c r="S34" i="27"/>
  <c r="S17" i="27"/>
  <c r="S110" i="27"/>
  <c r="S97" i="27"/>
  <c r="S85" i="27"/>
  <c r="S102" i="27"/>
  <c r="S30" i="27"/>
  <c r="S105" i="27"/>
  <c r="S109" i="27"/>
  <c r="S67" i="27"/>
  <c r="S92" i="27"/>
  <c r="S22" i="27"/>
  <c r="S72" i="27"/>
  <c r="S60" i="27"/>
  <c r="S103" i="27"/>
  <c r="S99" i="27"/>
  <c r="S79" i="27"/>
  <c r="S33" i="27"/>
  <c r="S74" i="27"/>
  <c r="S86" i="27"/>
  <c r="S46" i="27"/>
  <c r="S38" i="27"/>
  <c r="S100" i="27"/>
  <c r="S75" i="27"/>
  <c r="S15" i="27"/>
  <c r="S96" i="27"/>
  <c r="S89" i="27"/>
  <c r="S14" i="23"/>
  <c r="S15" i="23"/>
  <c r="S95" i="23"/>
  <c r="S57" i="23"/>
  <c r="S30" i="23"/>
  <c r="S17" i="23"/>
  <c r="S66" i="23"/>
  <c r="S102" i="23"/>
  <c r="S89" i="23"/>
  <c r="S62" i="23"/>
  <c r="S50" i="23"/>
  <c r="S105" i="23"/>
  <c r="S74" i="23"/>
  <c r="S96" i="23"/>
  <c r="S94" i="23"/>
  <c r="S54" i="23"/>
  <c r="S79" i="23"/>
  <c r="S92" i="23"/>
  <c r="S68" i="23"/>
  <c r="S109" i="23"/>
  <c r="S47" i="23"/>
  <c r="S93" i="23"/>
  <c r="S49" i="23"/>
  <c r="S70" i="23"/>
  <c r="S98" i="23"/>
  <c r="S108" i="23"/>
  <c r="S58" i="23"/>
  <c r="S16" i="23"/>
  <c r="S33" i="23"/>
  <c r="S101" i="23"/>
  <c r="S18" i="23"/>
  <c r="S69" i="23"/>
  <c r="S103" i="23"/>
  <c r="S19" i="23"/>
  <c r="S75" i="23"/>
  <c r="S34" i="23"/>
  <c r="S100" i="23"/>
  <c r="S42" i="23"/>
  <c r="S31" i="23"/>
  <c r="S60" i="23"/>
  <c r="S39" i="23"/>
  <c r="S106" i="23"/>
  <c r="S43" i="23"/>
  <c r="S25" i="23"/>
  <c r="S41" i="23"/>
  <c r="S97" i="23"/>
  <c r="S112" i="23"/>
  <c r="S61" i="23"/>
  <c r="S90" i="23"/>
  <c r="S29" i="23"/>
  <c r="S65" i="23"/>
  <c r="S26" i="23"/>
  <c r="S88" i="23"/>
  <c r="S36" i="23"/>
  <c r="S37" i="23"/>
  <c r="S59" i="23"/>
  <c r="S46" i="23"/>
  <c r="S84" i="23"/>
  <c r="S44" i="23"/>
  <c r="S110" i="23"/>
  <c r="S64" i="23"/>
  <c r="S35" i="23"/>
  <c r="S111" i="23"/>
  <c r="S27" i="23"/>
  <c r="S73" i="23"/>
  <c r="S20" i="23"/>
  <c r="S38" i="23"/>
  <c r="S45" i="23"/>
  <c r="S23" i="23"/>
  <c r="S85" i="23"/>
  <c r="S21" i="23"/>
  <c r="S87" i="23"/>
  <c r="S71" i="23"/>
  <c r="S52" i="23"/>
  <c r="S24" i="23"/>
  <c r="S99" i="23"/>
  <c r="S86" i="23"/>
  <c r="S82" i="23"/>
  <c r="S72" i="23"/>
  <c r="S83" i="23"/>
  <c r="S28" i="23"/>
  <c r="S56" i="23"/>
  <c r="S91" i="23"/>
  <c r="S107" i="23"/>
  <c r="S104" i="23"/>
  <c r="S22" i="23"/>
  <c r="S51" i="23"/>
  <c r="S81" i="23"/>
  <c r="S40" i="23"/>
  <c r="S55" i="23"/>
  <c r="S53" i="23"/>
  <c r="S32" i="23"/>
  <c r="S80" i="23"/>
  <c r="S63" i="23"/>
  <c r="S67" i="23"/>
  <c r="S76" i="23"/>
  <c r="S48" i="23"/>
  <c r="S77" i="23"/>
  <c r="S78" i="23"/>
  <c r="S113" i="23"/>
</calcChain>
</file>

<file path=xl/sharedStrings.xml><?xml version="1.0" encoding="utf-8"?>
<sst xmlns="http://schemas.openxmlformats.org/spreadsheetml/2006/main" count="431" uniqueCount="187">
  <si>
    <t>Електроенергетски објект</t>
  </si>
  <si>
    <t>Појмови</t>
  </si>
  <si>
    <t>Дефиниције</t>
  </si>
  <si>
    <t>Формуле</t>
  </si>
  <si>
    <t>АГЕНЦИЈА ЗА ЕНЕРГЕТИКУ РЕПУБЛИКЕ СРБИЈЕ</t>
  </si>
  <si>
    <t>Назив енергетског субјекта:</t>
  </si>
  <si>
    <t>Седиште и адреса: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</si>
  <si>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</si>
  <si>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</si>
  <si>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</si>
  <si>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</si>
  <si>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</si>
  <si>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</si>
  <si>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</si>
  <si>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</si>
  <si>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Врста
прекида</t>
  </si>
  <si>
    <t>датум</t>
  </si>
  <si>
    <t>Редни број</t>
  </si>
  <si>
    <t>виша сила</t>
  </si>
  <si>
    <t>Укупно</t>
  </si>
  <si>
    <t>остало</t>
  </si>
  <si>
    <t>укупно</t>
  </si>
  <si>
    <t>непознат</t>
  </si>
  <si>
    <t>Прекиде уносити хроношки (према датуму и времену њиховог почетка)</t>
  </si>
  <si>
    <t>Врста прекида</t>
  </si>
  <si>
    <t>Узрок прекида</t>
  </si>
  <si>
    <t>Датум</t>
  </si>
  <si>
    <t>Почетак</t>
  </si>
  <si>
    <t>Крај</t>
  </si>
  <si>
    <t>Трајање прекида</t>
  </si>
  <si>
    <t>Прекид</t>
  </si>
  <si>
    <t>Узрок 
прекида</t>
  </si>
  <si>
    <t>Појам</t>
  </si>
  <si>
    <t>Ознака</t>
  </si>
  <si>
    <t>Дефиниција</t>
  </si>
  <si>
    <t>Ознаке</t>
  </si>
  <si>
    <t>Јединице</t>
  </si>
  <si>
    <t>минут</t>
  </si>
  <si>
    <t>Период извештавања (т):</t>
  </si>
  <si>
    <t>дан</t>
  </si>
  <si>
    <t>%</t>
  </si>
  <si>
    <t>узрок
прекида</t>
  </si>
  <si>
    <t>врста
прекида</t>
  </si>
  <si>
    <t xml:space="preserve">Други енергетски субјект </t>
  </si>
  <si>
    <t>Трећа страна</t>
  </si>
  <si>
    <t>Виша сила</t>
  </si>
  <si>
    <t>Непознат</t>
  </si>
  <si>
    <t>Остало</t>
  </si>
  <si>
    <t>Планиран</t>
  </si>
  <si>
    <t>Непланиран</t>
  </si>
  <si>
    <t>време</t>
  </si>
  <si>
    <t>почетак прекида</t>
  </si>
  <si>
    <t>крај прекида</t>
  </si>
  <si>
    <t>месец</t>
  </si>
  <si>
    <t>година</t>
  </si>
  <si>
    <t>час</t>
  </si>
  <si>
    <t>Јед.</t>
  </si>
  <si>
    <t>додатне
напомене</t>
  </si>
  <si>
    <t>електро
енергетски
објекат</t>
  </si>
  <si>
    <t>Време када је почео прекид</t>
  </si>
  <si>
    <t>Период извештавања је календарски месец</t>
  </si>
  <si>
    <t>У поље се уписује једна од две могућности: планиран/непланиран
    Планиран - уколико је прекид најављен кориснику који је остао без напајања минимално 24 часа пре почетка прекида путем средстава јавног информисања или на други погодан начин
    Непланиран - уколико прекид није најављен кориснику који је остао без напајања минимално 24 часа пре почетка прекида путем средстава јавног информисања или на други погодан начин</t>
  </si>
  <si>
    <t>Агенција за енергетику Републике Србије</t>
  </si>
  <si>
    <t>Корисници којима се испоручује електрична енергија</t>
  </si>
  <si>
    <t>Број</t>
  </si>
  <si>
    <t>корисника</t>
  </si>
  <si>
    <t>1.1</t>
  </si>
  <si>
    <t>1.2</t>
  </si>
  <si>
    <t>1.3</t>
  </si>
  <si>
    <t>1.4</t>
  </si>
  <si>
    <t>1.5</t>
  </si>
  <si>
    <t>Произвођачи електричне енергије (ТЕ, ХЕ, РХЕ), као купци, за испоручену електричну енергију преко трансформатора опште групе</t>
  </si>
  <si>
    <t>Реверзибилна хидроелектрана</t>
  </si>
  <si>
    <t>Пумпно-акумулационо постројење</t>
  </si>
  <si>
    <t>Електроенергетски објекат који је остао без напајања (цео или део објекта)</t>
  </si>
  <si>
    <t>Подаци о прекидима</t>
  </si>
  <si>
    <t>ЕМС</t>
  </si>
  <si>
    <t>Испала снага</t>
  </si>
  <si>
    <t>MW</t>
  </si>
  <si>
    <t>Неиспоручена електрична енергија</t>
  </si>
  <si>
    <t>ENS</t>
  </si>
  <si>
    <r>
      <t>ENS</t>
    </r>
    <r>
      <rPr>
        <i/>
        <vertAlign val="subscript"/>
        <sz val="12"/>
        <color indexed="32"/>
        <rFont val="Arial Narrow"/>
        <family val="2"/>
        <charset val="238"/>
      </rPr>
      <t>p</t>
    </r>
  </si>
  <si>
    <r>
      <t>N</t>
    </r>
    <r>
      <rPr>
        <i/>
        <vertAlign val="subscript"/>
        <sz val="12"/>
        <color indexed="32"/>
        <rFont val="Arial Narrow"/>
        <family val="2"/>
        <charset val="238"/>
      </rPr>
      <t>mip</t>
    </r>
  </si>
  <si>
    <r>
      <t>P</t>
    </r>
    <r>
      <rPr>
        <i/>
        <vertAlign val="subscript"/>
        <sz val="12"/>
        <color indexed="32"/>
        <rFont val="Arial Narrow"/>
        <family val="2"/>
        <charset val="238"/>
      </rPr>
      <t>p</t>
    </r>
  </si>
  <si>
    <r>
      <t>Испала снага</t>
    </r>
    <r>
      <rPr>
        <i/>
        <sz val="10"/>
        <color indexed="32"/>
        <rFont val="Arial Narrow"/>
        <family val="2"/>
        <charset val="238"/>
      </rPr>
      <t xml:space="preserve">
P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 xml:space="preserve">
[MW]</t>
    </r>
  </si>
  <si>
    <t>MWh</t>
  </si>
  <si>
    <r>
      <t xml:space="preserve">трајање прекида 
</t>
    </r>
    <r>
      <rPr>
        <i/>
        <sz val="10"/>
        <color indexed="32"/>
        <rFont val="Arial Narrow"/>
        <family val="2"/>
        <charset val="238"/>
      </rPr>
      <t>t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 xml:space="preserve">
[мин]</t>
    </r>
  </si>
  <si>
    <r>
      <t>Неиспоручена електрична
енергија</t>
    </r>
    <r>
      <rPr>
        <i/>
        <sz val="10"/>
        <color indexed="32"/>
        <rFont val="Arial Narrow"/>
        <family val="2"/>
        <charset val="238"/>
      </rPr>
      <t xml:space="preserve">
ENS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 xml:space="preserve">
[MWh]</t>
    </r>
  </si>
  <si>
    <t>Удео неиспоручене електричне енергије</t>
  </si>
  <si>
    <t>AIT</t>
  </si>
  <si>
    <t>AIT
Average Interruption Time</t>
  </si>
  <si>
    <t>Испоручена електрична енергија</t>
  </si>
  <si>
    <r>
      <t>E</t>
    </r>
    <r>
      <rPr>
        <i/>
        <vertAlign val="subscript"/>
        <sz val="10"/>
        <color indexed="32"/>
        <rFont val="Arial Narrow"/>
        <family val="2"/>
        <charset val="238"/>
      </rPr>
      <t>i</t>
    </r>
  </si>
  <si>
    <t>Укупна испоручена електрична енергија са свих места испоруке у преносном систему у периоду извештавања.</t>
  </si>
  <si>
    <r>
      <t>ENS</t>
    </r>
    <r>
      <rPr>
        <i/>
        <vertAlign val="subscript"/>
        <sz val="10"/>
        <color indexed="32"/>
        <rFont val="Arial Narrow"/>
        <family val="2"/>
        <charset val="238"/>
      </rPr>
      <t>u</t>
    </r>
  </si>
  <si>
    <t>Удео неиспоручене електричне енергије у укупно испорученој електричној енергији у периоду извештавања. Рачуна се као количник неиспоручене и испоручене електричне енергије у периоду извештавања.</t>
  </si>
  <si>
    <r>
      <t>Просечно трајање прекида напајања у периоду извештавања. Рачуна се као количник неиспоручене електричне енергије и средње снаге. Средња снага се рачуна као количник испоручене електричне енергије у периоду извештавања и трајања периода извештавања (</t>
    </r>
    <r>
      <rPr>
        <i/>
        <sz val="10"/>
        <color indexed="32"/>
        <rFont val="Arial Narrow"/>
        <family val="2"/>
        <charset val="238"/>
      </rPr>
      <t>Т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израженог у минутима (уколико је период извештавања један календарски месец трајање периода извештавања ће бити производ броја дана у месецу (</t>
    </r>
    <r>
      <rPr>
        <i/>
        <sz val="10"/>
        <color indexed="32"/>
        <rFont val="Arial Narrow"/>
        <family val="2"/>
        <charset val="238"/>
      </rPr>
      <t>b</t>
    </r>
    <r>
      <rPr>
        <i/>
        <vertAlign val="subscript"/>
        <sz val="10"/>
        <color indexed="32"/>
        <rFont val="Arial Narrow"/>
        <family val="2"/>
        <charset val="238"/>
      </rPr>
      <t>d</t>
    </r>
    <r>
      <rPr>
        <sz val="10"/>
        <color indexed="32"/>
        <rFont val="Arial Narrow"/>
        <family val="2"/>
        <charset val="238"/>
      </rPr>
      <t xml:space="preserve">) и броја минута у дану). </t>
    </r>
  </si>
  <si>
    <r>
      <t>ENS</t>
    </r>
    <r>
      <rPr>
        <sz val="10"/>
        <color indexed="32"/>
        <rFont val="Arial Narrow"/>
        <family val="2"/>
        <charset val="238"/>
      </rPr>
      <t xml:space="preserve">
[MWh]</t>
    </r>
  </si>
  <si>
    <r>
      <t>ENS</t>
    </r>
    <r>
      <rPr>
        <i/>
        <vertAlign val="subscript"/>
        <sz val="10"/>
        <color indexed="32"/>
        <rFont val="Arial Narrow"/>
        <family val="2"/>
        <charset val="238"/>
      </rPr>
      <t>u</t>
    </r>
    <r>
      <rPr>
        <sz val="10"/>
        <color indexed="32"/>
        <rFont val="Arial Narrow"/>
        <family val="2"/>
        <charset val="238"/>
      </rPr>
      <t xml:space="preserve">
[%]</t>
    </r>
  </si>
  <si>
    <t>производни
објекат</t>
  </si>
  <si>
    <t>Квалитет услуге преноса електричне енергије - непрекидност испоруке</t>
  </si>
  <si>
    <t>Датум почетка/краја прекида</t>
  </si>
  <si>
    <t>p</t>
  </si>
  <si>
    <r>
      <t xml:space="preserve">Датум почетка/краја прекида </t>
    </r>
    <r>
      <rPr>
        <i/>
        <sz val="12"/>
        <color indexed="32"/>
        <rFont val="Arial Narrow"/>
        <family val="2"/>
      </rPr>
      <t>p</t>
    </r>
  </si>
  <si>
    <r>
      <t xml:space="preserve">Време када је почео прекид </t>
    </r>
    <r>
      <rPr>
        <i/>
        <sz val="12"/>
        <color indexed="32"/>
        <rFont val="Arial Narrow"/>
        <family val="2"/>
      </rPr>
      <t>p</t>
    </r>
  </si>
  <si>
    <t xml:space="preserve">Уколико је прекид непланиран у ово поље се уписује једна од следећих могућности: ЕМС/други енергетски субјект/трећа страна/виша сила/непознат/остало
    ЕМС - уколико је енергетски субјект за пренос односно оператор преносног система одговоран за прекид
    Други енергетски субјект - уколико је за прекид одговоран енергетски субјект за дистрибуцију/производњу електричне енергије
    Трећа страна - узрок прекида је правно или физичко лице које је својим активностима проузроковало прекид у систему
    Виша сила - непредвиђени догађаји као што су: временске прилике које имају карактер елементарне непогоде, штрајкови, ванредна стања проглашена од стране надлежних државних органа, животиње
    Непознат - уколико није утврђен узрок прекида
    Остало - уколико узрок прекида није ниједан од претходно дефинисаних узрока (у додатним напоменама навести узрок прекида)
У случају планираних прекида ово поље остаје празно. </t>
  </si>
  <si>
    <t>крајњи купци чији су објекти повезани на преносни сис.</t>
  </si>
  <si>
    <r>
      <t>AIT</t>
    </r>
    <r>
      <rPr>
        <sz val="10"/>
        <color indexed="32"/>
        <rFont val="Arial Narrow"/>
        <family val="2"/>
        <charset val="238"/>
      </rPr>
      <t xml:space="preserve">
[мин]</t>
    </r>
  </si>
  <si>
    <t>Производни објекат</t>
  </si>
  <si>
    <t>Прекид испоруке електричне енергије од стране производних објеката услед догађаја у преносној мрежи</t>
  </si>
  <si>
    <t>Време када је трајно обновљена испорука електричне енергије од стране производних објеката</t>
  </si>
  <si>
    <r>
      <t xml:space="preserve">Време од почетка прекида </t>
    </r>
    <r>
      <rPr>
        <i/>
        <sz val="12"/>
        <color indexed="32"/>
        <rFont val="Arial Narrow"/>
        <family val="2"/>
        <charset val="238"/>
      </rPr>
      <t>p</t>
    </r>
    <r>
      <rPr>
        <sz val="12"/>
        <color indexed="32"/>
        <rFont val="Arial Narrow"/>
        <family val="2"/>
        <charset val="238"/>
      </rPr>
      <t xml:space="preserve"> до трајног обнављања испоруке електричне енергије од стране производних објеката</t>
    </r>
  </si>
  <si>
    <t>Производни објекат коме је обустављена испорука електричне енергије услед догађаја у преносном систему</t>
  </si>
  <si>
    <t>У поље се уписује једна од две могућности: планиран/непланиран
    Планиран - уколико је прекид најављен произвођачу минимално 24 часа пре почетка прекида
    Непланиран - уколико прекид није најављен произвођачу минимално 24 часа пре почетка прекида</t>
  </si>
  <si>
    <r>
      <t>t</t>
    </r>
    <r>
      <rPr>
        <i/>
        <vertAlign val="subscript"/>
        <sz val="12"/>
        <color indexed="32"/>
        <rFont val="Arial Narrow"/>
        <family val="2"/>
        <charset val="238"/>
      </rPr>
      <t>p</t>
    </r>
  </si>
  <si>
    <r>
      <t>Испоручена електрична енергија</t>
    </r>
    <r>
      <rPr>
        <i/>
        <sz val="10"/>
        <color indexed="32"/>
        <rFont val="Arial Narrow"/>
        <family val="2"/>
        <charset val="238"/>
      </rPr>
      <t xml:space="preserve">
E</t>
    </r>
    <r>
      <rPr>
        <i/>
        <vertAlign val="subscript"/>
        <sz val="10"/>
        <color indexed="32"/>
        <rFont val="Arial Narrow"/>
        <family val="2"/>
        <charset val="238"/>
      </rPr>
      <t>i</t>
    </r>
  </si>
  <si>
    <r>
      <t xml:space="preserve">Укупна снага производног објекта која је нерасположива на прагу преноса услед прекида </t>
    </r>
    <r>
      <rPr>
        <i/>
        <sz val="12"/>
        <color indexed="32"/>
        <rFont val="Arial Narrow"/>
        <family val="2"/>
        <charset val="238"/>
      </rPr>
      <t>p</t>
    </r>
  </si>
  <si>
    <t xml:space="preserve">Уколико је прекид непланиран у ово поље се уписује једна од следећих могућности: 
ЕМС/други енергетски субјект/трећа страна/виша сила/непознат/остало
    ЕМС - уколико је енергетски субјект за пренос односно оператор преносног система одговоран за прекид
    Други енергетски субјект - уколико је за прекид одговоран енергетски субјект за дистрибуцију/производњу електричне енергије
    Трећа страна - узрок прекида је правно или физичко лице које је својим активностима проузроковало прекид у систему
    Виша сила - непредвиђени догађаји као што су: временске прилике које имају карактер елементарне непогоде, штрајкови, ванредна стања проглашена од стране надлежних државних органа, животиње
    Непознат - уколико није утврђен узрок прекида
    Остало - уколико узрок прекида није ниједан од претходно дефинисаних узрока (у додатним напоменама навести узрок прекида)
У случају планираних прекида ово поље остаје празно. </t>
  </si>
  <si>
    <r>
      <t>Укупна неиспоручена електрична енергија услед прекида у периоду извештавања. Рачуна се као сума неиспоручене електричне енергије (</t>
    </r>
    <r>
      <rPr>
        <i/>
        <sz val="10"/>
        <color indexed="32"/>
        <rFont val="Arial Narrow"/>
        <family val="2"/>
        <charset val="238"/>
      </rPr>
      <t>ENS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свих прекида (</t>
    </r>
    <r>
      <rPr>
        <i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одговарајуће категорије (зависно од врсте и узрока прекида).</t>
    </r>
  </si>
  <si>
    <r>
      <t xml:space="preserve">Укупна неиспоручена електрична енергија производног објекта на прагу преноса услед прекида </t>
    </r>
    <r>
      <rPr>
        <i/>
        <sz val="12"/>
        <color indexed="32"/>
        <rFont val="Arial Narrow"/>
        <family val="2"/>
        <charset val="238"/>
      </rPr>
      <t>p</t>
    </r>
    <r>
      <rPr>
        <sz val="12"/>
        <color indexed="32"/>
        <rFont val="Arial Narrow"/>
        <family val="2"/>
        <charset val="238"/>
      </rPr>
      <t xml:space="preserve">. Рачуна се као производ испале снаге и трајања прекида </t>
    </r>
    <r>
      <rPr>
        <i/>
        <sz val="12"/>
        <color indexed="32"/>
        <rFont val="Arial Narrow"/>
        <family val="2"/>
        <charset val="238"/>
      </rPr>
      <t>p.</t>
    </r>
  </si>
  <si>
    <t>мерних места</t>
  </si>
  <si>
    <t>Напомена: Мерно место је место на коме су прикључени напонски и струјни мерни трансформатори који напајају припадајућа бројила за мерење размењене електричне енергије између објекта корисника преносног система и преносне мреже</t>
  </si>
  <si>
    <r>
      <t xml:space="preserve">Прекид испоруке електричне енергије је стање у преносној мрежи при коме је вредност напона на мерном месту нижа од 1% називног напона </t>
    </r>
    <r>
      <rPr>
        <i/>
        <sz val="12"/>
        <color indexed="32"/>
        <rFont val="Arial Narrow"/>
        <family val="2"/>
        <charset val="238"/>
      </rPr>
      <t>U</t>
    </r>
    <r>
      <rPr>
        <sz val="12"/>
        <color indexed="32"/>
        <rFont val="Arial Narrow"/>
        <family val="2"/>
        <charset val="238"/>
      </rPr>
      <t>&lt; 0.01</t>
    </r>
    <r>
      <rPr>
        <i/>
        <sz val="12"/>
        <color indexed="32"/>
        <rFont val="Arial Narrow"/>
        <family val="2"/>
        <charset val="238"/>
      </rPr>
      <t>U</t>
    </r>
    <r>
      <rPr>
        <i/>
        <vertAlign val="subscript"/>
        <sz val="12"/>
        <color indexed="32"/>
        <rFont val="Arial Narrow"/>
        <family val="2"/>
        <charset val="238"/>
      </rPr>
      <t>n.</t>
    </r>
  </si>
  <si>
    <r>
      <t xml:space="preserve">Време када је трајно обновљено напајање на мерном месту које је остало без напајања услед прекида </t>
    </r>
    <r>
      <rPr>
        <i/>
        <sz val="12"/>
        <color indexed="32"/>
        <rFont val="Arial Narrow"/>
        <family val="2"/>
        <charset val="238"/>
      </rPr>
      <t>p</t>
    </r>
  </si>
  <si>
    <r>
      <t xml:space="preserve">Време од почетка прекида </t>
    </r>
    <r>
      <rPr>
        <i/>
        <sz val="12"/>
        <color indexed="32"/>
        <rFont val="Arial Narrow"/>
        <family val="2"/>
        <charset val="238"/>
      </rPr>
      <t>p</t>
    </r>
    <r>
      <rPr>
        <sz val="12"/>
        <color indexed="32"/>
        <rFont val="Arial Narrow"/>
        <family val="2"/>
        <charset val="238"/>
      </rPr>
      <t xml:space="preserve"> до трајног обнављања напајања на мерном месту</t>
    </r>
  </si>
  <si>
    <r>
      <t xml:space="preserve">Укупна испала снага на свим мерним местима која су остала без напајања услед прекида </t>
    </r>
    <r>
      <rPr>
        <i/>
        <sz val="12"/>
        <color indexed="32"/>
        <rFont val="Arial Narrow"/>
        <family val="2"/>
        <charset val="238"/>
      </rPr>
      <t>p</t>
    </r>
  </si>
  <si>
    <r>
      <t xml:space="preserve">Укупна неиспоручена електрична енергија на свим мерним местима која су остала без напајања услед прекида </t>
    </r>
    <r>
      <rPr>
        <i/>
        <sz val="12"/>
        <color indexed="32"/>
        <rFont val="Arial Narrow"/>
        <family val="2"/>
        <charset val="238"/>
      </rPr>
      <t xml:space="preserve">p. </t>
    </r>
    <r>
      <rPr>
        <sz val="12"/>
        <color indexed="32"/>
        <rFont val="Arial Narrow"/>
        <family val="2"/>
        <charset val="238"/>
      </rPr>
      <t xml:space="preserve">Рачуна се као производ испале снаге и трајања прекида </t>
    </r>
    <r>
      <rPr>
        <i/>
        <sz val="12"/>
        <color indexed="32"/>
        <rFont val="Arial Narrow"/>
        <family val="2"/>
        <charset val="238"/>
      </rPr>
      <t>p.</t>
    </r>
  </si>
  <si>
    <r>
      <t xml:space="preserve">Број мерних места која су остала без напајања услед прекида </t>
    </r>
    <r>
      <rPr>
        <i/>
        <sz val="12"/>
        <color indexed="32"/>
        <rFont val="Arial Narrow"/>
        <family val="2"/>
        <charset val="238"/>
      </rPr>
      <t xml:space="preserve">p </t>
    </r>
    <r>
      <rPr>
        <sz val="12"/>
        <color indexed="32"/>
        <rFont val="Arial Narrow"/>
        <family val="2"/>
      </rPr>
      <t>зависно од категорије корисника (електродистрибуције/крајњи купци)</t>
    </r>
  </si>
  <si>
    <r>
      <t>број мерних места која су остала без напајања</t>
    </r>
    <r>
      <rPr>
        <i/>
        <sz val="10"/>
        <color indexed="32"/>
        <rFont val="Arial Narrow"/>
        <family val="2"/>
        <charset val="238"/>
      </rPr>
      <t xml:space="preserve"> N</t>
    </r>
    <r>
      <rPr>
        <i/>
        <vertAlign val="subscript"/>
        <sz val="10"/>
        <color indexed="32"/>
        <rFont val="Arial Narrow"/>
        <family val="2"/>
        <charset val="238"/>
      </rPr>
      <t>mip</t>
    </r>
  </si>
  <si>
    <t>Број мерних места која су остала без напајања</t>
  </si>
  <si>
    <t>ПРЕГЛЕД ТАБЕЛА ЗА ДОСТАВЉАЊЕ ИНФОРМАЦИЈА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</si>
  <si>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</si>
  <si>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</si>
  <si>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</si>
  <si>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</si>
  <si>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Број мерних места</t>
  </si>
  <si>
    <t>Регистар прекида испоруке електричне енергије од стране производних објеката услед догађаја у преносном систему</t>
  </si>
  <si>
    <t>до 15-ог у месецу за претходни месец</t>
  </si>
  <si>
    <t>ЕТK-3.4-1</t>
  </si>
  <si>
    <t>ЕТK-3.4-2</t>
  </si>
  <si>
    <t>ЕТK-3.4-3</t>
  </si>
  <si>
    <t>ЕТK-3.4-4</t>
  </si>
  <si>
    <t>Електро
србија</t>
  </si>
  <si>
    <t>Југоисток</t>
  </si>
  <si>
    <t>Центар</t>
  </si>
  <si>
    <t>Електро
војводина</t>
  </si>
  <si>
    <t>ЕДБ</t>
  </si>
  <si>
    <t>произв.
општа група</t>
  </si>
  <si>
    <t>РХЕ, ПАП</t>
  </si>
  <si>
    <t>Крајњи купци чији су објекти повезани на преносни систем</t>
  </si>
  <si>
    <t>Крајњи купац Железнице Србије</t>
  </si>
  <si>
    <t>Назив енергетског подсубјекта:</t>
  </si>
  <si>
    <t>Година на коју се извештај односи:</t>
  </si>
  <si>
    <t>ЕТK-3.4-5</t>
  </si>
  <si>
    <t>ЕТK-3.4-6</t>
  </si>
  <si>
    <t>ЕТK-3.4-7</t>
  </si>
  <si>
    <r>
      <t>ENSkps</t>
    </r>
    <r>
      <rPr>
        <sz val="10"/>
        <color indexed="32"/>
        <rFont val="Arial Narrow"/>
        <family val="2"/>
        <charset val="238"/>
      </rPr>
      <t xml:space="preserve">
[MWh]</t>
    </r>
  </si>
  <si>
    <r>
      <t>ENSkps</t>
    </r>
    <r>
      <rPr>
        <i/>
        <vertAlign val="subscript"/>
        <sz val="10"/>
        <color indexed="32"/>
        <rFont val="Arial Narrow"/>
        <family val="2"/>
        <charset val="238"/>
      </rPr>
      <t>u</t>
    </r>
    <r>
      <rPr>
        <sz val="10"/>
        <color indexed="32"/>
        <rFont val="Arial Narrow"/>
        <family val="2"/>
        <charset val="238"/>
      </rPr>
      <t xml:space="preserve">
[%]</t>
    </r>
  </si>
  <si>
    <r>
      <t>AITkps</t>
    </r>
    <r>
      <rPr>
        <sz val="10"/>
        <color indexed="32"/>
        <rFont val="Arial Narrow"/>
        <family val="2"/>
        <charset val="238"/>
      </rPr>
      <t xml:space="preserve">
[мин]</t>
    </r>
  </si>
  <si>
    <t>ENSkps</t>
  </si>
  <si>
    <r>
      <t>ENSkps</t>
    </r>
    <r>
      <rPr>
        <i/>
        <vertAlign val="subscript"/>
        <sz val="10"/>
        <color indexed="32"/>
        <rFont val="Arial Narrow"/>
        <family val="2"/>
        <charset val="238"/>
      </rPr>
      <t>u</t>
    </r>
  </si>
  <si>
    <t>AITkps</t>
  </si>
  <si>
    <t>ENSpis</t>
  </si>
  <si>
    <r>
      <t>ENSpis</t>
    </r>
    <r>
      <rPr>
        <i/>
        <vertAlign val="subscript"/>
        <sz val="10"/>
        <color indexed="32"/>
        <rFont val="Arial Narrow"/>
        <family val="2"/>
        <charset val="238"/>
      </rPr>
      <t>u</t>
    </r>
  </si>
  <si>
    <t>AITpis</t>
  </si>
  <si>
    <t>Регистар прекида  пумпи и складишта ел.енергије у режиму преузимања електричне енергије из преносног система</t>
  </si>
  <si>
    <t>Показатељи непрекидности преузимања електричне енергије пумпи и складишта ел.енергије у режиму преузимања електричне енергије из преносног система</t>
  </si>
  <si>
    <t>Неиспоручена електрична енергија  електордистрибуцији и купцима прикљученим на преноснои систем</t>
  </si>
  <si>
    <t>Удео неиспоручене електричне енергије еелектордистрибуцији и купцима прикљученим на преноснои систем</t>
  </si>
  <si>
    <r>
      <t>Укупна неиспоручена електрична енергија електордистрибуцији и купцима прикљученим на преноснои систем услед прекида у периоду извештавања. Рачуна се као сума неиспоручене електричне енергије (</t>
    </r>
    <r>
      <rPr>
        <i/>
        <sz val="10"/>
        <color indexed="32"/>
        <rFont val="Arial Narrow"/>
        <family val="2"/>
        <charset val="238"/>
      </rPr>
      <t>ENSkps</t>
    </r>
    <r>
      <rPr>
        <sz val="10"/>
        <color indexed="32"/>
        <rFont val="Arial Narrow"/>
        <family val="2"/>
        <charset val="238"/>
      </rPr>
      <t>) прекида (</t>
    </r>
    <r>
      <rPr>
        <i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насталих електордистрибуцији и корисницима преносног система (зависно од врсте и узрока прекида).</t>
    </r>
  </si>
  <si>
    <t>Удео неиспоручене електричне енергије електордистрибуцији и купцима прикљученим на преноснои систем у укупно испорученој електричној енергији у периоду извештавања. Рачуна се као количник неиспоручене и испоручене електричне енергије у периоду извештавања.</t>
  </si>
  <si>
    <t>Неиспоручена електрична енергија  za  пумпe и складишта ел.енергије у режиму преузимања електричне енергије из преносног система</t>
  </si>
  <si>
    <t>Удео неиспоручене електричне енергије za пумпe и складишта ел.енергије у режиму преузимања електричне енергије из преносног система</t>
  </si>
  <si>
    <r>
      <t>Укупна неиспоручена електрична енергија za пумпe и складишта ел.енергије у режиму преузимања електричне енергије из преносног системауслед прекида у периоду извештавања. Рачуна се као сума неиспоручене електричне енергије (</t>
    </r>
    <r>
      <rPr>
        <i/>
        <sz val="10"/>
        <color indexed="32"/>
        <rFont val="Arial Narrow"/>
        <family val="2"/>
        <charset val="238"/>
      </rPr>
      <t>ENS</t>
    </r>
    <r>
      <rPr>
        <i/>
        <vertAlign val="subscript"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свих прекида (</t>
    </r>
    <r>
      <rPr>
        <i/>
        <sz val="10"/>
        <color indexed="32"/>
        <rFont val="Arial Narrow"/>
        <family val="2"/>
        <charset val="238"/>
      </rPr>
      <t>P</t>
    </r>
    <r>
      <rPr>
        <sz val="10"/>
        <color indexed="32"/>
        <rFont val="Arial Narrow"/>
        <family val="2"/>
        <charset val="238"/>
      </rPr>
      <t>) одговарајуће категорије (зависно од врсте и узрока прекида).</t>
    </r>
  </si>
  <si>
    <t>Удео неиспоручене електричне енергије za пумпe и складишта ел.енергије у режиму преузимања електричне енергије из преносног системау укупно испорученој електричној енергији у периоду извештавања. Рачуна се као количник неиспоручене и испоручене електричне енергије у периоду извештавања.</t>
  </si>
  <si>
    <t>2</t>
  </si>
  <si>
    <t xml:space="preserve">крајњи купци </t>
  </si>
  <si>
    <t>затворнен. дис. сист.</t>
  </si>
  <si>
    <t>Затворени дистрибутивни системи</t>
  </si>
  <si>
    <t>3</t>
  </si>
  <si>
    <r>
      <t>ENSpis</t>
    </r>
    <r>
      <rPr>
        <sz val="10"/>
        <color indexed="32"/>
        <rFont val="Arial Narrow"/>
        <family val="2"/>
        <charset val="238"/>
      </rPr>
      <t xml:space="preserve">
[MWh]</t>
    </r>
  </si>
  <si>
    <r>
      <t>ENSpis</t>
    </r>
    <r>
      <rPr>
        <i/>
        <vertAlign val="subscript"/>
        <sz val="10"/>
        <color indexed="32"/>
        <rFont val="Arial Narrow"/>
        <family val="2"/>
        <charset val="238"/>
      </rPr>
      <t>u</t>
    </r>
    <r>
      <rPr>
        <sz val="10"/>
        <color indexed="32"/>
        <rFont val="Arial Narrow"/>
        <family val="2"/>
        <charset val="238"/>
      </rPr>
      <t xml:space="preserve">
[%]</t>
    </r>
  </si>
  <si>
    <r>
      <t>AITpis</t>
    </r>
    <r>
      <rPr>
        <sz val="10"/>
        <color indexed="32"/>
        <rFont val="Arial Narrow"/>
        <family val="2"/>
        <charset val="238"/>
      </rPr>
      <t xml:space="preserve">
[мин]</t>
    </r>
  </si>
  <si>
    <t>Регистар прекида испоруке електричне енергије електродистрибуцији и купцима прикљученим на преносни систем</t>
  </si>
  <si>
    <t>Сумарни показатељи непрекидности преузимања електричне енергије електродистрибуцији и купцима, пумпама и складиштима из преносног система</t>
  </si>
  <si>
    <t>Показатељи непрекидности испоруке електричне енергије електродистрибуцији и купцима прикљученим на преносни систем</t>
  </si>
  <si>
    <t>Дистрибутивни системи / дистрибутивна подручја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</si>
</sst>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R_S_D_-;\-* #,##0.00\ _R_S_D_-;_-* &quot;-&quot;??\ _R_S_D_-;_-@_-"/>
    <numFmt numFmtId="165" formatCode="_(* #,##0.00_);_(* \(#,##0.00\);_(* &quot;-&quot;??_);_(@_)"/>
    <numFmt numFmtId="166" formatCode="0_)"/>
    <numFmt numFmtId="167" formatCode="0.0000%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18"/>
      <name val="Arial Narrow"/>
      <family val="2"/>
    </font>
    <font>
      <sz val="8"/>
      <name val="Arial"/>
      <family val="2"/>
    </font>
    <font>
      <sz val="10"/>
      <color indexed="32"/>
      <name val="Arial Narrow"/>
      <family val="2"/>
      <charset val="238"/>
    </font>
    <font>
      <u/>
      <sz val="10"/>
      <color indexed="12"/>
      <name val="Arial"/>
      <family val="2"/>
    </font>
    <font>
      <sz val="10"/>
      <color indexed="32"/>
      <name val="Arial Narrow"/>
      <family val="2"/>
    </font>
    <font>
      <i/>
      <sz val="10"/>
      <color indexed="32"/>
      <name val="Arial Narrow"/>
      <family val="2"/>
      <charset val="238"/>
    </font>
    <font>
      <i/>
      <vertAlign val="subscript"/>
      <sz val="10"/>
      <color indexed="32"/>
      <name val="Arial Narrow"/>
      <family val="2"/>
      <charset val="238"/>
    </font>
    <font>
      <sz val="12"/>
      <color indexed="32"/>
      <name val="Arial Narrow"/>
      <family val="2"/>
      <charset val="238"/>
    </font>
    <font>
      <i/>
      <sz val="12"/>
      <color indexed="32"/>
      <name val="Arial Narrow"/>
      <family val="2"/>
      <charset val="238"/>
    </font>
    <font>
      <i/>
      <vertAlign val="subscript"/>
      <sz val="12"/>
      <color indexed="32"/>
      <name val="Arial Narrow"/>
      <family val="2"/>
      <charset val="238"/>
    </font>
    <font>
      <sz val="12"/>
      <name val="Helv"/>
    </font>
    <font>
      <sz val="10"/>
      <color indexed="18"/>
      <name val="Arial Narrow"/>
      <family val="2"/>
      <charset val="204"/>
    </font>
    <font>
      <sz val="10"/>
      <color indexed="18"/>
      <name val="Arial"/>
      <family val="2"/>
    </font>
    <font>
      <sz val="10"/>
      <color indexed="18"/>
      <name val="Arial Narrow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i/>
      <sz val="12"/>
      <color indexed="32"/>
      <name val="Arial Narrow"/>
      <family val="2"/>
    </font>
    <font>
      <sz val="12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28">
    <xf numFmtId="0" fontId="0" fillId="0" borderId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6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166" fontId="1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61">
    <xf numFmtId="0" fontId="0" fillId="0" borderId="0" xfId="0"/>
    <xf numFmtId="49" fontId="3" fillId="2" borderId="0" xfId="0" applyNumberFormat="1" applyFont="1" applyFill="1" applyBorder="1"/>
    <xf numFmtId="49" fontId="3" fillId="0" borderId="0" xfId="0" applyNumberFormat="1" applyFont="1"/>
    <xf numFmtId="49" fontId="3" fillId="2" borderId="0" xfId="0" applyNumberFormat="1" applyFont="1" applyFill="1"/>
    <xf numFmtId="49" fontId="3" fillId="3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/>
    <xf numFmtId="49" fontId="3" fillId="3" borderId="0" xfId="0" applyNumberFormat="1" applyFont="1" applyFill="1" applyProtection="1">
      <protection locked="0"/>
    </xf>
    <xf numFmtId="49" fontId="3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/>
    <xf numFmtId="3" fontId="5" fillId="3" borderId="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1" fontId="5" fillId="0" borderId="0" xfId="0" applyNumberFormat="1" applyFont="1"/>
    <xf numFmtId="19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/>
    <xf numFmtId="0" fontId="10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4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5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2" fontId="5" fillId="0" borderId="0" xfId="0" quotePrefix="1" applyNumberFormat="1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/>
    </xf>
    <xf numFmtId="1" fontId="5" fillId="3" borderId="18" xfId="0" applyNumberFormat="1" applyFont="1" applyFill="1" applyBorder="1" applyAlignment="1">
      <alignment horizontal="right" vertical="center" wrapText="1"/>
    </xf>
    <xf numFmtId="1" fontId="5" fillId="3" borderId="18" xfId="0" applyNumberFormat="1" applyFont="1" applyFill="1" applyBorder="1" applyAlignment="1">
      <alignment horizontal="right"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horizontal="center" vertical="center" wrapText="1"/>
    </xf>
    <xf numFmtId="0" fontId="3" fillId="0" borderId="0" xfId="14" applyFont="1" applyAlignment="1">
      <alignment horizontal="left" vertical="center" wrapText="1"/>
    </xf>
    <xf numFmtId="0" fontId="24" fillId="0" borderId="0" xfId="14" applyFont="1" applyAlignment="1">
      <alignment horizontal="left" vertical="center" wrapText="1"/>
    </xf>
    <xf numFmtId="0" fontId="24" fillId="0" borderId="0" xfId="14" applyFont="1" applyAlignment="1">
      <alignment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left" vertical="center" wrapText="1"/>
    </xf>
    <xf numFmtId="0" fontId="24" fillId="0" borderId="0" xfId="14" applyFont="1" applyAlignment="1">
      <alignment horizontal="center" vertical="center" wrapText="1"/>
    </xf>
    <xf numFmtId="0" fontId="3" fillId="0" borderId="3" xfId="14" applyFont="1" applyBorder="1" applyAlignment="1">
      <alignment horizontal="center" vertical="center" wrapText="1"/>
    </xf>
    <xf numFmtId="0" fontId="3" fillId="0" borderId="52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left" vertical="center" wrapText="1"/>
    </xf>
    <xf numFmtId="0" fontId="3" fillId="0" borderId="1" xfId="14" applyFont="1" applyBorder="1" applyAlignment="1">
      <alignment horizontal="center" vertical="center" wrapText="1"/>
    </xf>
    <xf numFmtId="0" fontId="3" fillId="0" borderId="41" xfId="14" applyFont="1" applyBorder="1" applyAlignment="1">
      <alignment horizontal="center" vertical="center" wrapText="1"/>
    </xf>
    <xf numFmtId="0" fontId="3" fillId="0" borderId="4" xfId="14" applyFont="1" applyBorder="1" applyAlignment="1">
      <alignment horizontal="center" vertical="center" wrapText="1"/>
    </xf>
    <xf numFmtId="0" fontId="3" fillId="0" borderId="7" xfId="14" applyFont="1" applyBorder="1" applyAlignment="1">
      <alignment horizontal="left" vertical="center" wrapText="1"/>
    </xf>
    <xf numFmtId="0" fontId="3" fillId="0" borderId="18" xfId="14" applyFont="1" applyBorder="1" applyAlignment="1">
      <alignment horizontal="center" vertical="center" wrapText="1"/>
    </xf>
    <xf numFmtId="0" fontId="3" fillId="0" borderId="42" xfId="14" applyFont="1" applyBorder="1" applyAlignment="1">
      <alignment horizontal="center" vertical="center" wrapText="1"/>
    </xf>
    <xf numFmtId="49" fontId="6" fillId="3" borderId="0" xfId="5" applyNumberFormat="1" applyFill="1" applyBorder="1" applyAlignme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2" fillId="0" borderId="0" xfId="15"/>
    <xf numFmtId="3" fontId="5" fillId="0" borderId="18" xfId="1" applyNumberFormat="1" applyFont="1" applyFill="1" applyBorder="1" applyAlignment="1">
      <alignment horizontal="right" vertical="center"/>
    </xf>
    <xf numFmtId="3" fontId="5" fillId="0" borderId="53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/>
    </xf>
    <xf numFmtId="49" fontId="3" fillId="4" borderId="0" xfId="0" applyNumberFormat="1" applyFont="1" applyFill="1" applyBorder="1" applyProtection="1">
      <protection locked="0"/>
    </xf>
    <xf numFmtId="0" fontId="5" fillId="0" borderId="78" xfId="0" applyFont="1" applyBorder="1" applyAlignment="1">
      <alignment horizontal="center" vertical="center" wrapText="1"/>
    </xf>
    <xf numFmtId="0" fontId="5" fillId="0" borderId="46" xfId="0" applyFont="1" applyBorder="1"/>
    <xf numFmtId="0" fontId="5" fillId="0" borderId="0" xfId="0" applyFont="1" applyProtection="1"/>
    <xf numFmtId="0" fontId="5" fillId="0" borderId="0" xfId="0" quotePrefix="1" applyFont="1" applyProtection="1"/>
    <xf numFmtId="0" fontId="5" fillId="0" borderId="46" xfId="0" applyFont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right" vertical="center"/>
    </xf>
    <xf numFmtId="0" fontId="5" fillId="0" borderId="45" xfId="0" applyFont="1" applyBorder="1" applyProtection="1"/>
    <xf numFmtId="0" fontId="5" fillId="0" borderId="44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167" fontId="5" fillId="0" borderId="51" xfId="0" applyNumberFormat="1" applyFont="1" applyBorder="1" applyAlignment="1" applyProtection="1">
      <alignment horizontal="right" vertical="center"/>
    </xf>
    <xf numFmtId="4" fontId="5" fillId="0" borderId="48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2" fontId="5" fillId="0" borderId="36" xfId="0" applyNumberFormat="1" applyFont="1" applyFill="1" applyBorder="1" applyAlignment="1" applyProtection="1">
      <alignment horizontal="right" vertical="center" wrapText="1"/>
    </xf>
    <xf numFmtId="167" fontId="5" fillId="0" borderId="15" xfId="0" applyNumberFormat="1" applyFont="1" applyBorder="1" applyAlignment="1" applyProtection="1">
      <alignment horizontal="right" vertical="center"/>
    </xf>
    <xf numFmtId="4" fontId="5" fillId="0" borderId="32" xfId="0" applyNumberFormat="1" applyFont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2" fontId="5" fillId="0" borderId="12" xfId="0" applyNumberFormat="1" applyFont="1" applyFill="1" applyBorder="1" applyAlignment="1" applyProtection="1">
      <alignment horizontal="right" vertical="center" wrapText="1"/>
    </xf>
    <xf numFmtId="167" fontId="5" fillId="0" borderId="8" xfId="0" applyNumberFormat="1" applyFont="1" applyBorder="1" applyAlignment="1" applyProtection="1">
      <alignment horizontal="right" vertical="center"/>
    </xf>
    <xf numFmtId="4" fontId="5" fillId="0" borderId="22" xfId="0" applyNumberFormat="1" applyFont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 wrapText="1"/>
    </xf>
    <xf numFmtId="2" fontId="5" fillId="0" borderId="35" xfId="0" applyNumberFormat="1" applyFont="1" applyFill="1" applyBorder="1" applyAlignment="1" applyProtection="1">
      <alignment horizontal="right" vertical="center" wrapText="1"/>
    </xf>
    <xf numFmtId="167" fontId="5" fillId="0" borderId="19" xfId="0" applyNumberFormat="1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21" fillId="0" borderId="4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49" fontId="3" fillId="3" borderId="0" xfId="0" quotePrefix="1" applyNumberFormat="1" applyFont="1" applyFill="1" applyBorder="1" applyProtection="1"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14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18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1" xfId="0" applyNumberFormat="1" applyFont="1" applyFill="1" applyBorder="1" applyAlignment="1" applyProtection="1">
      <alignment horizontal="right" vertical="center"/>
      <protection locked="0"/>
    </xf>
    <xf numFmtId="1" fontId="5" fillId="3" borderId="14" xfId="0" applyNumberFormat="1" applyFont="1" applyFill="1" applyBorder="1" applyAlignment="1" applyProtection="1">
      <alignment horizontal="right" vertical="center"/>
      <protection locked="0"/>
    </xf>
    <xf numFmtId="1" fontId="5" fillId="3" borderId="18" xfId="0" applyNumberFormat="1" applyFont="1" applyFill="1" applyBorder="1" applyAlignment="1" applyProtection="1">
      <alignment horizontal="right" vertical="center"/>
      <protection locked="0"/>
    </xf>
    <xf numFmtId="3" fontId="5" fillId="3" borderId="9" xfId="0" applyNumberFormat="1" applyFont="1" applyFill="1" applyBorder="1" applyAlignment="1" applyProtection="1">
      <alignment horizontal="left" vertical="center" wrapText="1"/>
      <protection locked="0"/>
    </xf>
    <xf numFmtId="3" fontId="5" fillId="3" borderId="9" xfId="0" applyNumberFormat="1" applyFont="1" applyFill="1" applyBorder="1" applyAlignment="1" applyProtection="1">
      <alignment horizontal="justify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3" fontId="5" fillId="3" borderId="54" xfId="0" applyNumberFormat="1" applyFont="1" applyFill="1" applyBorder="1" applyAlignment="1" applyProtection="1">
      <alignment horizontal="left" vertical="center" wrapText="1"/>
      <protection locked="0"/>
    </xf>
    <xf numFmtId="3" fontId="5" fillId="3" borderId="54" xfId="0" applyNumberFormat="1" applyFont="1" applyFill="1" applyBorder="1" applyAlignment="1" applyProtection="1">
      <alignment horizontal="justify" vertical="center" wrapText="1"/>
      <protection locked="0"/>
    </xf>
    <xf numFmtId="3" fontId="5" fillId="3" borderId="54" xfId="0" applyNumberFormat="1" applyFont="1" applyFill="1" applyBorder="1" applyAlignment="1" applyProtection="1">
      <alignment horizontal="right" vertical="center"/>
      <protection locked="0"/>
    </xf>
    <xf numFmtId="3" fontId="5" fillId="3" borderId="7" xfId="0" applyNumberFormat="1" applyFont="1" applyFill="1" applyBorder="1" applyAlignment="1" applyProtection="1">
      <alignment horizontal="left" vertical="center" wrapText="1"/>
      <protection locked="0"/>
    </xf>
    <xf numFmtId="3" fontId="5" fillId="3" borderId="18" xfId="0" applyNumberFormat="1" applyFont="1" applyFill="1" applyBorder="1" applyAlignment="1" applyProtection="1">
      <alignment horizontal="left" vertical="center" wrapText="1"/>
      <protection locked="0"/>
    </xf>
    <xf numFmtId="3" fontId="5" fillId="3" borderId="7" xfId="0" applyNumberFormat="1" applyFont="1" applyFill="1" applyBorder="1" applyAlignment="1" applyProtection="1">
      <alignment horizontal="justify" vertical="center" wrapText="1"/>
      <protection locked="0"/>
    </xf>
    <xf numFmtId="3" fontId="5" fillId="3" borderId="7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4" xfId="0" applyNumberFormat="1" applyFont="1" applyFill="1" applyBorder="1" applyAlignment="1" applyProtection="1">
      <alignment horizontal="right" vertical="center"/>
      <protection locked="0"/>
    </xf>
    <xf numFmtId="3" fontId="5" fillId="3" borderId="18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3" fillId="3" borderId="29" xfId="17" applyFont="1" applyFill="1" applyBorder="1" applyAlignment="1" applyProtection="1">
      <alignment horizontal="left" vertical="center" wrapText="1" indent="2"/>
    </xf>
    <xf numFmtId="0" fontId="3" fillId="3" borderId="31" xfId="17" applyFont="1" applyFill="1" applyBorder="1" applyAlignment="1" applyProtection="1">
      <alignment horizontal="left" vertical="center" wrapText="1" indent="2"/>
    </xf>
    <xf numFmtId="167" fontId="5" fillId="0" borderId="36" xfId="0" applyNumberFormat="1" applyFont="1" applyBorder="1" applyAlignment="1" applyProtection="1">
      <alignment horizontal="right" vertical="center"/>
    </xf>
    <xf numFmtId="4" fontId="5" fillId="0" borderId="48" xfId="0" applyNumberFormat="1" applyFont="1" applyFill="1" applyBorder="1" applyAlignment="1" applyProtection="1">
      <alignment horizontal="right" vertical="center"/>
    </xf>
    <xf numFmtId="4" fontId="5" fillId="0" borderId="32" xfId="0" applyNumberFormat="1" applyFont="1" applyFill="1" applyBorder="1" applyAlignment="1" applyProtection="1">
      <alignment horizontal="right" vertical="center"/>
    </xf>
    <xf numFmtId="4" fontId="5" fillId="0" borderId="49" xfId="0" applyNumberFormat="1" applyFont="1" applyFill="1" applyBorder="1" applyAlignment="1" applyProtection="1">
      <alignment horizontal="right" vertical="center"/>
    </xf>
    <xf numFmtId="167" fontId="5" fillId="0" borderId="8" xfId="0" applyNumberFormat="1" applyFont="1" applyFill="1" applyBorder="1" applyAlignment="1" applyProtection="1">
      <alignment horizontal="right" vertical="center"/>
    </xf>
    <xf numFmtId="4" fontId="5" fillId="0" borderId="22" xfId="0" applyNumberFormat="1" applyFont="1" applyFill="1" applyBorder="1" applyAlignment="1" applyProtection="1">
      <alignment horizontal="right" vertical="center"/>
    </xf>
    <xf numFmtId="4" fontId="5" fillId="0" borderId="34" xfId="0" applyNumberFormat="1" applyFont="1" applyBorder="1" applyAlignment="1" applyProtection="1">
      <alignment horizontal="right" vertical="center"/>
    </xf>
    <xf numFmtId="4" fontId="5" fillId="0" borderId="25" xfId="0" applyNumberFormat="1" applyFont="1" applyBorder="1" applyAlignment="1" applyProtection="1">
      <alignment horizontal="right" vertical="center"/>
    </xf>
    <xf numFmtId="0" fontId="5" fillId="0" borderId="50" xfId="0" applyFont="1" applyFill="1" applyBorder="1" applyAlignment="1" applyProtection="1">
      <alignment horizontal="right" vertical="center"/>
    </xf>
    <xf numFmtId="0" fontId="3" fillId="0" borderId="78" xfId="14" applyFont="1" applyBorder="1" applyAlignment="1">
      <alignment horizontal="center" vertical="center" wrapText="1"/>
    </xf>
    <xf numFmtId="0" fontId="3" fillId="0" borderId="54" xfId="14" applyFont="1" applyBorder="1" applyAlignment="1">
      <alignment horizontal="left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79" xfId="14" applyFont="1" applyBorder="1" applyAlignment="1">
      <alignment horizontal="center" vertical="center" wrapText="1"/>
    </xf>
    <xf numFmtId="0" fontId="3" fillId="0" borderId="80" xfId="14" applyFont="1" applyBorder="1" applyAlignment="1">
      <alignment horizontal="center" vertical="center" wrapText="1"/>
    </xf>
    <xf numFmtId="0" fontId="3" fillId="0" borderId="51" xfId="14" applyFont="1" applyBorder="1" applyAlignment="1">
      <alignment horizontal="center" vertical="center" wrapText="1"/>
    </xf>
    <xf numFmtId="0" fontId="3" fillId="0" borderId="48" xfId="14" applyFont="1" applyBorder="1" applyAlignment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3" fontId="5" fillId="3" borderId="9" xfId="0" applyNumberFormat="1" applyFont="1" applyFill="1" applyBorder="1" applyAlignment="1" applyProtection="1">
      <alignment horizontal="right" vertical="center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right" vertical="center"/>
    </xf>
    <xf numFmtId="1" fontId="5" fillId="3" borderId="13" xfId="0" applyNumberFormat="1" applyFont="1" applyFill="1" applyBorder="1" applyAlignment="1" applyProtection="1">
      <alignment horizontal="right" vertical="center" wrapText="1"/>
    </xf>
    <xf numFmtId="1" fontId="5" fillId="3" borderId="2" xfId="0" applyNumberFormat="1" applyFont="1" applyFill="1" applyBorder="1" applyAlignment="1" applyProtection="1">
      <alignment horizontal="right" vertical="center" wrapText="1"/>
    </xf>
    <xf numFmtId="1" fontId="5" fillId="3" borderId="1" xfId="0" applyNumberFormat="1" applyFont="1" applyFill="1" applyBorder="1" applyAlignment="1" applyProtection="1">
      <alignment horizontal="right" vertical="center" wrapText="1"/>
    </xf>
    <xf numFmtId="1" fontId="5" fillId="3" borderId="12" xfId="0" applyNumberFormat="1" applyFont="1" applyFill="1" applyBorder="1" applyAlignment="1" applyProtection="1">
      <alignment horizontal="right" vertical="center" wrapText="1"/>
    </xf>
    <xf numFmtId="1" fontId="5" fillId="3" borderId="12" xfId="0" applyNumberFormat="1" applyFont="1" applyFill="1" applyBorder="1" applyAlignment="1" applyProtection="1">
      <alignment horizontal="right" vertical="center"/>
    </xf>
    <xf numFmtId="1" fontId="5" fillId="3" borderId="14" xfId="0" applyNumberFormat="1" applyFont="1" applyFill="1" applyBorder="1" applyAlignment="1" applyProtection="1">
      <alignment horizontal="right" vertical="center" wrapText="1"/>
    </xf>
    <xf numFmtId="1" fontId="5" fillId="3" borderId="15" xfId="0" applyNumberFormat="1" applyFont="1" applyFill="1" applyBorder="1" applyAlignment="1" applyProtection="1">
      <alignment horizontal="right" vertical="center" wrapText="1"/>
    </xf>
    <xf numFmtId="1" fontId="5" fillId="3" borderId="1" xfId="0" applyNumberFormat="1" applyFont="1" applyFill="1" applyBorder="1" applyAlignment="1" applyProtection="1">
      <alignment horizontal="right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3" fillId="2" borderId="24" xfId="18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right" vertical="center" wrapText="1"/>
    </xf>
    <xf numFmtId="1" fontId="5" fillId="2" borderId="18" xfId="0" applyNumberFormat="1" applyFont="1" applyFill="1" applyBorder="1" applyAlignment="1" applyProtection="1">
      <alignment horizontal="right"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right" vertical="center"/>
    </xf>
    <xf numFmtId="0" fontId="3" fillId="0" borderId="0" xfId="14" applyFont="1" applyAlignment="1">
      <alignment horizontal="center" vertical="center" wrapText="1"/>
    </xf>
    <xf numFmtId="0" fontId="3" fillId="0" borderId="55" xfId="14" applyFont="1" applyBorder="1" applyAlignment="1">
      <alignment horizontal="center" vertical="center" wrapText="1"/>
    </xf>
    <xf numFmtId="0" fontId="3" fillId="0" borderId="60" xfId="14" applyFont="1" applyBorder="1" applyAlignment="1">
      <alignment horizontal="center" vertical="center" wrapText="1"/>
    </xf>
    <xf numFmtId="0" fontId="3" fillId="0" borderId="57" xfId="14" applyFont="1" applyBorder="1" applyAlignment="1">
      <alignment horizontal="center" vertical="center" wrapText="1"/>
    </xf>
    <xf numFmtId="0" fontId="3" fillId="0" borderId="58" xfId="14" applyFont="1" applyBorder="1" applyAlignment="1">
      <alignment horizontal="center" vertical="center" wrapText="1"/>
    </xf>
    <xf numFmtId="0" fontId="3" fillId="0" borderId="21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50" xfId="14" applyFont="1" applyBorder="1" applyAlignment="1">
      <alignment horizontal="center" vertical="center" wrapText="1"/>
    </xf>
    <xf numFmtId="0" fontId="3" fillId="0" borderId="22" xfId="14" applyFont="1" applyBorder="1" applyAlignment="1">
      <alignment horizontal="center" vertical="center" wrapText="1"/>
    </xf>
    <xf numFmtId="0" fontId="3" fillId="0" borderId="59" xfId="14" applyFont="1" applyBorder="1" applyAlignment="1">
      <alignment horizontal="center" vertical="center" wrapText="1"/>
    </xf>
    <xf numFmtId="0" fontId="3" fillId="0" borderId="16" xfId="14" applyFont="1" applyBorder="1" applyAlignment="1">
      <alignment horizontal="center" vertical="center" wrapText="1"/>
    </xf>
    <xf numFmtId="0" fontId="16" fillId="2" borderId="46" xfId="0" applyFont="1" applyFill="1" applyBorder="1" applyAlignment="1">
      <alignment wrapText="1"/>
    </xf>
    <xf numFmtId="0" fontId="0" fillId="0" borderId="46" xfId="0" applyBorder="1" applyAlignment="1">
      <alignment wrapText="1"/>
    </xf>
    <xf numFmtId="0" fontId="14" fillId="2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7" xfId="0" applyBorder="1" applyAlignment="1"/>
    <xf numFmtId="0" fontId="10" fillId="0" borderId="24" xfId="0" applyFont="1" applyBorder="1" applyAlignment="1"/>
    <xf numFmtId="0" fontId="10" fillId="0" borderId="37" xfId="0" applyFont="1" applyBorder="1" applyAlignment="1"/>
    <xf numFmtId="0" fontId="10" fillId="0" borderId="70" xfId="0" applyFont="1" applyBorder="1" applyAlignment="1"/>
    <xf numFmtId="0" fontId="10" fillId="0" borderId="24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5" fillId="0" borderId="0" xfId="0" applyFont="1" applyAlignment="1"/>
    <xf numFmtId="2" fontId="5" fillId="0" borderId="0" xfId="0" quotePrefix="1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/>
    </xf>
    <xf numFmtId="0" fontId="0" fillId="0" borderId="68" xfId="0" applyBorder="1" applyAlignment="1"/>
    <xf numFmtId="0" fontId="0" fillId="0" borderId="62" xfId="0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/>
    <xf numFmtId="0" fontId="10" fillId="0" borderId="33" xfId="0" applyFont="1" applyBorder="1" applyAlignment="1"/>
    <xf numFmtId="0" fontId="10" fillId="0" borderId="43" xfId="0" applyFont="1" applyBorder="1" applyAlignment="1"/>
    <xf numFmtId="0" fontId="10" fillId="0" borderId="71" xfId="0" applyFont="1" applyBorder="1" applyAlignment="1"/>
    <xf numFmtId="0" fontId="10" fillId="0" borderId="6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center" vertical="center" wrapText="1"/>
    </xf>
    <xf numFmtId="0" fontId="0" fillId="0" borderId="66" xfId="0" applyBorder="1" applyAlignment="1">
      <alignment wrapText="1"/>
    </xf>
    <xf numFmtId="0" fontId="10" fillId="0" borderId="23" xfId="0" applyFont="1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left" vertical="top"/>
    </xf>
    <xf numFmtId="0" fontId="19" fillId="0" borderId="2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10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40" xfId="0" applyFont="1" applyBorder="1" applyAlignment="1" applyProtection="1">
      <alignment horizontal="left" vertical="top" wrapText="1"/>
    </xf>
    <xf numFmtId="0" fontId="5" fillId="0" borderId="19" xfId="0" applyFont="1" applyBorder="1" applyAlignment="1" applyProtection="1">
      <alignment horizontal="left" vertical="top"/>
    </xf>
    <xf numFmtId="0" fontId="5" fillId="0" borderId="72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/>
    </xf>
    <xf numFmtId="0" fontId="5" fillId="0" borderId="24" xfId="0" applyFont="1" applyBorder="1" applyAlignment="1" applyProtection="1"/>
    <xf numFmtId="0" fontId="5" fillId="0" borderId="37" xfId="0" applyFont="1" applyBorder="1" applyAlignment="1" applyProtection="1"/>
    <xf numFmtId="0" fontId="5" fillId="0" borderId="70" xfId="0" applyFont="1" applyBorder="1" applyAlignment="1" applyProtection="1"/>
    <xf numFmtId="0" fontId="5" fillId="0" borderId="33" xfId="0" applyFont="1" applyBorder="1" applyAlignment="1" applyProtection="1"/>
    <xf numFmtId="0" fontId="5" fillId="0" borderId="43" xfId="0" applyFont="1" applyBorder="1" applyAlignment="1" applyProtection="1"/>
    <xf numFmtId="0" fontId="5" fillId="0" borderId="71" xfId="0" applyFont="1" applyBorder="1" applyAlignment="1" applyProtection="1"/>
    <xf numFmtId="0" fontId="5" fillId="0" borderId="24" xfId="0" applyFont="1" applyBorder="1" applyAlignment="1" applyProtection="1">
      <alignment horizontal="left" vertical="top" wrapText="1"/>
    </xf>
    <xf numFmtId="0" fontId="5" fillId="0" borderId="37" xfId="0" applyFont="1" applyBorder="1" applyAlignment="1" applyProtection="1">
      <alignment horizontal="left" vertical="top" wrapText="1"/>
    </xf>
    <xf numFmtId="0" fontId="0" fillId="0" borderId="63" xfId="0" applyBorder="1" applyAlignment="1" applyProtection="1"/>
    <xf numFmtId="0" fontId="5" fillId="0" borderId="33" xfId="0" applyFont="1" applyBorder="1" applyAlignment="1" applyProtection="1">
      <alignment horizontal="left" vertical="top" wrapText="1"/>
    </xf>
    <xf numFmtId="0" fontId="5" fillId="0" borderId="43" xfId="0" applyFont="1" applyBorder="1" applyAlignment="1" applyProtection="1">
      <alignment horizontal="left" vertical="top" wrapText="1"/>
    </xf>
    <xf numFmtId="0" fontId="0" fillId="0" borderId="66" xfId="0" applyBorder="1" applyAlignment="1" applyProtection="1"/>
    <xf numFmtId="0" fontId="5" fillId="0" borderId="23" xfId="0" applyFont="1" applyBorder="1" applyAlignment="1" applyProtection="1">
      <alignment horizontal="left" vertical="top" wrapText="1"/>
    </xf>
    <xf numFmtId="0" fontId="5" fillId="0" borderId="63" xfId="0" applyFont="1" applyBorder="1" applyAlignment="1" applyProtection="1">
      <alignment horizontal="left" vertical="top" wrapText="1"/>
    </xf>
    <xf numFmtId="0" fontId="5" fillId="0" borderId="4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/>
    </xf>
    <xf numFmtId="0" fontId="5" fillId="0" borderId="69" xfId="0" applyFont="1" applyBorder="1" applyAlignment="1" applyProtection="1"/>
    <xf numFmtId="0" fontId="5" fillId="0" borderId="73" xfId="0" applyFont="1" applyBorder="1" applyAlignment="1" applyProtection="1"/>
    <xf numFmtId="0" fontId="5" fillId="0" borderId="74" xfId="0" applyFont="1" applyBorder="1" applyAlignment="1" applyProtection="1"/>
    <xf numFmtId="0" fontId="5" fillId="0" borderId="61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2" fontId="5" fillId="0" borderId="0" xfId="0" applyNumberFormat="1" applyFont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0" fillId="0" borderId="20" xfId="0" applyBorder="1" applyAlignment="1" applyProtection="1"/>
    <xf numFmtId="0" fontId="5" fillId="0" borderId="69" xfId="0" applyFont="1" applyBorder="1" applyAlignment="1" applyProtection="1">
      <alignment horizontal="left" vertical="top" wrapText="1"/>
    </xf>
    <xf numFmtId="0" fontId="5" fillId="0" borderId="73" xfId="0" applyFont="1" applyBorder="1" applyAlignment="1" applyProtection="1">
      <alignment horizontal="left" vertical="top" wrapText="1"/>
    </xf>
    <xf numFmtId="0" fontId="0" fillId="0" borderId="13" xfId="0" applyBorder="1" applyAlignment="1" applyProtection="1"/>
    <xf numFmtId="0" fontId="16" fillId="0" borderId="72" xfId="0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 wrapText="1"/>
    </xf>
    <xf numFmtId="0" fontId="0" fillId="0" borderId="58" xfId="0" applyBorder="1" applyAlignment="1" applyProtection="1"/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16" fillId="0" borderId="65" xfId="0" applyFont="1" applyBorder="1" applyAlignment="1" applyProtection="1">
      <alignment horizontal="right" vertical="center"/>
    </xf>
    <xf numFmtId="0" fontId="16" fillId="0" borderId="66" xfId="0" applyFont="1" applyBorder="1" applyAlignment="1" applyProtection="1">
      <alignment horizontal="right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37" xfId="0" applyBorder="1"/>
    <xf numFmtId="0" fontId="0" fillId="0" borderId="63" xfId="0" applyBorder="1"/>
    <xf numFmtId="0" fontId="0" fillId="0" borderId="43" xfId="0" applyBorder="1" applyAlignment="1">
      <alignment wrapText="1"/>
    </xf>
    <xf numFmtId="0" fontId="0" fillId="0" borderId="66" xfId="0" applyBorder="1" applyAlignment="1">
      <alignment horizontal="left" vertical="top" wrapText="1"/>
    </xf>
    <xf numFmtId="0" fontId="11" fillId="0" borderId="33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0" fillId="0" borderId="68" xfId="0" applyBorder="1"/>
    <xf numFmtId="0" fontId="0" fillId="0" borderId="20" xfId="0" applyBorder="1"/>
    <xf numFmtId="0" fontId="0" fillId="0" borderId="63" xfId="0" applyBorder="1" applyAlignment="1"/>
    <xf numFmtId="0" fontId="5" fillId="0" borderId="7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</cellXfs>
  <cellStyles count="28">
    <cellStyle name="Comma" xfId="1" builtinId="3"/>
    <cellStyle name="Comma 2" xfId="2"/>
    <cellStyle name="Comma 2 2" xfId="20"/>
    <cellStyle name="Comma 3" xfId="3"/>
    <cellStyle name="Comma 3 2" xfId="21"/>
    <cellStyle name="Comma 4" xfId="4"/>
    <cellStyle name="Comma 4 2" xfId="22"/>
    <cellStyle name="Comma 5" xfId="19"/>
    <cellStyle name="Hyperlink" xfId="5" builtinId="8"/>
    <cellStyle name="Normal" xfId="0" builtinId="0"/>
    <cellStyle name="Normal 2" xfId="6"/>
    <cellStyle name="Normal 2 2" xfId="18"/>
    <cellStyle name="Normal 2_BP Nazivi 2" xfId="7"/>
    <cellStyle name="Normal 3" xfId="8"/>
    <cellStyle name="Normal 4" xfId="9"/>
    <cellStyle name="Normal 4 2" xfId="23"/>
    <cellStyle name="Normal 5" xfId="10"/>
    <cellStyle name="Normal 5 2" xfId="24"/>
    <cellStyle name="Normal 6" xfId="11"/>
    <cellStyle name="Normal 6 2" xfId="25"/>
    <cellStyle name="Normal 7" xfId="12"/>
    <cellStyle name="Normal 7 2" xfId="26"/>
    <cellStyle name="Normal 8" xfId="13"/>
    <cellStyle name="Normal 8 2" xfId="27"/>
    <cellStyle name="Normal 9" xfId="17"/>
    <cellStyle name="Normal_2008_IC-Sumarni pregled tabela_ElEn" xfId="14"/>
    <cellStyle name="Normal_Prekidi proizvodnje" xfId="15"/>
    <cellStyle name="Standard_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167640</xdr:rowOff>
    </xdr:from>
    <xdr:to>
      <xdr:col>1</xdr:col>
      <xdr:colOff>723900</xdr:colOff>
      <xdr:row>9</xdr:row>
      <xdr:rowOff>22860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7640"/>
          <a:ext cx="24079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167640</xdr:rowOff>
    </xdr:from>
    <xdr:to>
      <xdr:col>1</xdr:col>
      <xdr:colOff>723900</xdr:colOff>
      <xdr:row>9</xdr:row>
      <xdr:rowOff>22860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7640"/>
          <a:ext cx="24079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126</xdr:row>
          <xdr:rowOff>7620</xdr:rowOff>
        </xdr:from>
        <xdr:to>
          <xdr:col>28</xdr:col>
          <xdr:colOff>533400</xdr:colOff>
          <xdr:row>127</xdr:row>
          <xdr:rowOff>38100</xdr:rowOff>
        </xdr:to>
        <xdr:sp macro="" textlink="">
          <xdr:nvSpPr>
            <xdr:cNvPr id="5375" name="Object 1279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25</xdr:row>
          <xdr:rowOff>68580</xdr:rowOff>
        </xdr:from>
        <xdr:to>
          <xdr:col>12</xdr:col>
          <xdr:colOff>601980</xdr:colOff>
          <xdr:row>25</xdr:row>
          <xdr:rowOff>754380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24</xdr:row>
          <xdr:rowOff>312420</xdr:rowOff>
        </xdr:from>
        <xdr:to>
          <xdr:col>13</xdr:col>
          <xdr:colOff>236220</xdr:colOff>
          <xdr:row>24</xdr:row>
          <xdr:rowOff>830580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26</xdr:row>
          <xdr:rowOff>220980</xdr:rowOff>
        </xdr:from>
        <xdr:to>
          <xdr:col>12</xdr:col>
          <xdr:colOff>601980</xdr:colOff>
          <xdr:row>26</xdr:row>
          <xdr:rowOff>1089660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533400</xdr:colOff>
          <xdr:row>126</xdr:row>
          <xdr:rowOff>30480</xdr:rowOff>
        </xdr:from>
        <xdr:to>
          <xdr:col>24</xdr:col>
          <xdr:colOff>198120</xdr:colOff>
          <xdr:row>127</xdr:row>
          <xdr:rowOff>0</xdr:rowOff>
        </xdr:to>
        <xdr:sp macro="" textlink="">
          <xdr:nvSpPr>
            <xdr:cNvPr id="8531" name="Object 339" hidden="1">
              <a:extLst>
                <a:ext uri="{63B3BB69-23CF-44E3-9099-C40C66FF867C}">
                  <a14:compatExt spid="_x0000_s8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126</xdr:row>
          <xdr:rowOff>7620</xdr:rowOff>
        </xdr:from>
        <xdr:to>
          <xdr:col>28</xdr:col>
          <xdr:colOff>533400</xdr:colOff>
          <xdr:row>127</xdr:row>
          <xdr:rowOff>38100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25</xdr:row>
          <xdr:rowOff>137160</xdr:rowOff>
        </xdr:from>
        <xdr:to>
          <xdr:col>12</xdr:col>
          <xdr:colOff>594360</xdr:colOff>
          <xdr:row>25</xdr:row>
          <xdr:rowOff>822960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24</xdr:row>
          <xdr:rowOff>236220</xdr:rowOff>
        </xdr:from>
        <xdr:to>
          <xdr:col>13</xdr:col>
          <xdr:colOff>365760</xdr:colOff>
          <xdr:row>24</xdr:row>
          <xdr:rowOff>754380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411480</xdr:colOff>
          <xdr:row>26</xdr:row>
          <xdr:rowOff>266700</xdr:rowOff>
        </xdr:from>
        <xdr:to>
          <xdr:col>12</xdr:col>
          <xdr:colOff>594360</xdr:colOff>
          <xdr:row>26</xdr:row>
          <xdr:rowOff>1135380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25</xdr:row>
          <xdr:rowOff>137160</xdr:rowOff>
        </xdr:from>
        <xdr:to>
          <xdr:col>13</xdr:col>
          <xdr:colOff>297180</xdr:colOff>
          <xdr:row>25</xdr:row>
          <xdr:rowOff>594360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24</xdr:row>
          <xdr:rowOff>236220</xdr:rowOff>
        </xdr:from>
        <xdr:to>
          <xdr:col>13</xdr:col>
          <xdr:colOff>365760</xdr:colOff>
          <xdr:row>24</xdr:row>
          <xdr:rowOff>754380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26</xdr:row>
          <xdr:rowOff>403860</xdr:rowOff>
        </xdr:from>
        <xdr:to>
          <xdr:col>12</xdr:col>
          <xdr:colOff>594360</xdr:colOff>
          <xdr:row>26</xdr:row>
          <xdr:rowOff>845820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8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6.vml"/><Relationship Id="rId7" Type="http://schemas.openxmlformats.org/officeDocument/2006/relationships/image" Target="../media/image1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6"/>
  <sheetViews>
    <sheetView showGridLines="0" tabSelected="1" zoomScaleNormal="100" workbookViewId="0">
      <selection activeCell="C44" sqref="C44"/>
    </sheetView>
  </sheetViews>
  <sheetFormatPr defaultColWidth="9.109375" defaultRowHeight="13.8" x14ac:dyDescent="0.3"/>
  <cols>
    <col min="1" max="1" width="25" style="2" customWidth="1"/>
    <col min="2" max="2" width="19" style="2" customWidth="1"/>
    <col min="3" max="3" width="62.109375" style="2" customWidth="1"/>
    <col min="4" max="11" width="9.109375" style="2"/>
    <col min="12" max="12" width="9.109375" style="2" customWidth="1"/>
    <col min="13" max="16384" width="9.109375" style="2"/>
  </cols>
  <sheetData>
    <row r="1" spans="1:4" s="1" customFormat="1" x14ac:dyDescent="0.3"/>
    <row r="2" spans="1:4" s="1" customFormat="1" x14ac:dyDescent="0.3"/>
    <row r="3" spans="1:4" s="1" customFormat="1" x14ac:dyDescent="0.3"/>
    <row r="4" spans="1:4" s="1" customFormat="1" x14ac:dyDescent="0.3"/>
    <row r="5" spans="1:4" s="1" customFormat="1" x14ac:dyDescent="0.3"/>
    <row r="6" spans="1:4" s="1" customFormat="1" x14ac:dyDescent="0.3"/>
    <row r="7" spans="1:4" s="1" customFormat="1" x14ac:dyDescent="0.3"/>
    <row r="8" spans="1:4" s="1" customFormat="1" x14ac:dyDescent="0.3"/>
    <row r="9" spans="1:4" s="1" customFormat="1" x14ac:dyDescent="0.3"/>
    <row r="10" spans="1:4" s="1" customFormat="1" x14ac:dyDescent="0.3"/>
    <row r="11" spans="1:4" s="1" customFormat="1" x14ac:dyDescent="0.3"/>
    <row r="12" spans="1:4" s="1" customFormat="1" x14ac:dyDescent="0.3"/>
    <row r="13" spans="1:4" s="3" customFormat="1" x14ac:dyDescent="0.3">
      <c r="A13" s="2" t="s">
        <v>4</v>
      </c>
      <c r="B13" s="1"/>
      <c r="C13" s="1"/>
      <c r="D13" s="1"/>
    </row>
    <row r="14" spans="1:4" s="1" customFormat="1" x14ac:dyDescent="0.3"/>
    <row r="15" spans="1:4" s="1" customFormat="1" x14ac:dyDescent="0.3"/>
    <row r="16" spans="1:4" s="3" customFormat="1" x14ac:dyDescent="0.3">
      <c r="A16" s="2" t="s">
        <v>100</v>
      </c>
      <c r="B16" s="1"/>
      <c r="C16" s="1"/>
      <c r="D16" s="1"/>
    </row>
    <row r="17" spans="1:8" s="3" customFormat="1" x14ac:dyDescent="0.3">
      <c r="B17" s="1"/>
      <c r="C17" s="1"/>
      <c r="D17" s="1"/>
    </row>
    <row r="18" spans="1:8" s="1" customFormat="1" x14ac:dyDescent="0.3"/>
    <row r="19" spans="1:8" s="1" customFormat="1" x14ac:dyDescent="0.3"/>
    <row r="20" spans="1:8" s="1" customFormat="1" x14ac:dyDescent="0.3">
      <c r="A20" s="1" t="s">
        <v>5</v>
      </c>
      <c r="C20" s="4"/>
      <c r="D20" s="5"/>
      <c r="E20" s="5"/>
      <c r="F20" s="5"/>
      <c r="G20" s="5"/>
      <c r="H20" s="5"/>
    </row>
    <row r="21" spans="1:8" s="1" customFormat="1" x14ac:dyDescent="0.3">
      <c r="C21" s="96"/>
      <c r="D21" s="5"/>
      <c r="E21" s="5"/>
      <c r="F21" s="5"/>
      <c r="G21" s="5"/>
      <c r="H21" s="5"/>
    </row>
    <row r="22" spans="1:8" s="1" customFormat="1" x14ac:dyDescent="0.3">
      <c r="A22" s="1" t="s">
        <v>151</v>
      </c>
      <c r="C22" s="4"/>
      <c r="D22" s="5"/>
      <c r="E22" s="5"/>
      <c r="F22" s="5"/>
      <c r="G22" s="5"/>
      <c r="H22" s="5"/>
    </row>
    <row r="23" spans="1:8" s="1" customFormat="1" x14ac:dyDescent="0.3">
      <c r="C23" s="96"/>
      <c r="D23" s="5"/>
      <c r="E23" s="5"/>
      <c r="F23" s="5"/>
      <c r="G23" s="5"/>
      <c r="H23" s="5"/>
    </row>
    <row r="24" spans="1:8" s="1" customFormat="1" x14ac:dyDescent="0.3">
      <c r="A24" s="1" t="s">
        <v>6</v>
      </c>
      <c r="C24" s="136"/>
      <c r="D24" s="5"/>
      <c r="E24" s="5"/>
      <c r="F24" s="5"/>
      <c r="G24" s="5"/>
      <c r="H24" s="5"/>
    </row>
    <row r="25" spans="1:8" s="1" customFormat="1" x14ac:dyDescent="0.3">
      <c r="D25" s="5"/>
      <c r="E25" s="5"/>
      <c r="F25" s="5"/>
      <c r="G25" s="5"/>
      <c r="H25" s="5"/>
    </row>
    <row r="26" spans="1:8" s="1" customFormat="1" x14ac:dyDescent="0.3">
      <c r="A26" s="1" t="s">
        <v>38</v>
      </c>
      <c r="C26" s="137"/>
      <c r="D26" s="5"/>
      <c r="E26" s="5"/>
      <c r="F26" s="5"/>
      <c r="G26" s="5"/>
      <c r="H26" s="5"/>
    </row>
    <row r="27" spans="1:8" s="1" customFormat="1" x14ac:dyDescent="0.3">
      <c r="D27" s="5"/>
      <c r="E27" s="5"/>
      <c r="F27" s="5"/>
      <c r="G27" s="5"/>
      <c r="H27" s="5"/>
    </row>
    <row r="28" spans="1:8" s="1" customFormat="1" x14ac:dyDescent="0.3">
      <c r="A28" s="1" t="s">
        <v>7</v>
      </c>
      <c r="C28" s="4"/>
      <c r="D28" s="5"/>
      <c r="E28" s="5"/>
      <c r="F28" s="5"/>
      <c r="G28" s="5"/>
      <c r="H28" s="5"/>
    </row>
    <row r="29" spans="1:8" s="1" customFormat="1" x14ac:dyDescent="0.3">
      <c r="D29" s="5"/>
      <c r="E29" s="5"/>
      <c r="F29" s="5"/>
      <c r="G29" s="5"/>
      <c r="H29" s="5"/>
    </row>
    <row r="30" spans="1:8" s="1" customFormat="1" x14ac:dyDescent="0.3">
      <c r="A30" s="1" t="s">
        <v>8</v>
      </c>
      <c r="B30" s="1" t="s">
        <v>9</v>
      </c>
      <c r="C30" s="4"/>
      <c r="D30" s="5"/>
      <c r="E30" s="5"/>
      <c r="F30" s="5"/>
      <c r="G30" s="5"/>
      <c r="H30" s="5"/>
    </row>
    <row r="31" spans="1:8" s="1" customFormat="1" x14ac:dyDescent="0.3">
      <c r="D31" s="5"/>
      <c r="E31" s="5"/>
      <c r="F31" s="5"/>
      <c r="G31" s="5"/>
      <c r="H31" s="5"/>
    </row>
    <row r="32" spans="1:8" s="1" customFormat="1" x14ac:dyDescent="0.3">
      <c r="B32" s="1" t="s">
        <v>10</v>
      </c>
      <c r="C32" s="4"/>
      <c r="D32" s="5"/>
      <c r="E32" s="5"/>
      <c r="F32" s="5"/>
      <c r="G32" s="5"/>
      <c r="H32" s="5"/>
    </row>
    <row r="33" spans="1:8" s="1" customFormat="1" x14ac:dyDescent="0.3">
      <c r="D33" s="5"/>
      <c r="E33" s="5"/>
      <c r="F33" s="5"/>
      <c r="G33" s="5"/>
      <c r="H33" s="5"/>
    </row>
    <row r="34" spans="1:8" s="1" customFormat="1" x14ac:dyDescent="0.3">
      <c r="B34" s="1" t="s">
        <v>11</v>
      </c>
      <c r="C34" s="86"/>
      <c r="D34" s="5"/>
      <c r="E34" s="5"/>
      <c r="F34" s="5"/>
      <c r="G34" s="5"/>
      <c r="H34" s="5"/>
    </row>
    <row r="35" spans="1:8" s="1" customFormat="1" x14ac:dyDescent="0.3">
      <c r="D35" s="5"/>
      <c r="E35" s="5"/>
      <c r="F35" s="5"/>
      <c r="G35" s="5"/>
      <c r="H35" s="5"/>
    </row>
    <row r="36" spans="1:8" s="3" customFormat="1" x14ac:dyDescent="0.3">
      <c r="A36" s="3" t="s">
        <v>12</v>
      </c>
      <c r="C36" s="6"/>
      <c r="D36" s="7"/>
      <c r="E36" s="7"/>
      <c r="F36" s="7"/>
      <c r="G36" s="7"/>
      <c r="H36" s="7"/>
    </row>
    <row r="37" spans="1:8" s="3" customFormat="1" x14ac:dyDescent="0.3">
      <c r="D37" s="7"/>
      <c r="E37" s="7"/>
      <c r="F37" s="7"/>
      <c r="G37" s="7"/>
      <c r="H37" s="7"/>
    </row>
    <row r="38" spans="1:8" s="3" customFormat="1" x14ac:dyDescent="0.3">
      <c r="A38" s="1" t="s">
        <v>152</v>
      </c>
      <c r="C38" s="6"/>
      <c r="D38" s="7"/>
      <c r="E38" s="7"/>
      <c r="F38" s="7"/>
      <c r="G38" s="7"/>
      <c r="H38" s="7"/>
    </row>
    <row r="39" spans="1:8" s="3" customFormat="1" x14ac:dyDescent="0.3">
      <c r="A39" s="1"/>
      <c r="D39" s="7"/>
      <c r="E39" s="7"/>
      <c r="F39" s="7"/>
      <c r="G39" s="7"/>
      <c r="H39" s="7"/>
    </row>
    <row r="40" spans="1:8" s="3" customFormat="1" x14ac:dyDescent="0.3">
      <c r="A40" s="3" t="s">
        <v>13</v>
      </c>
      <c r="D40" s="7"/>
      <c r="E40" s="7"/>
      <c r="F40" s="7"/>
      <c r="G40" s="7"/>
      <c r="H40" s="7"/>
    </row>
    <row r="41" spans="1:8" s="3" customFormat="1" x14ac:dyDescent="0.3">
      <c r="A41" s="8" t="s">
        <v>14</v>
      </c>
      <c r="B41" s="7"/>
      <c r="C41" s="7"/>
      <c r="D41" s="7"/>
      <c r="E41" s="7"/>
      <c r="F41" s="7"/>
      <c r="G41" s="7"/>
      <c r="H41" s="7"/>
    </row>
    <row r="42" spans="1:8" s="7" customFormat="1" x14ac:dyDescent="0.3">
      <c r="A42" s="8"/>
    </row>
    <row r="43" spans="1:8" s="3" customFormat="1" x14ac:dyDescent="0.3">
      <c r="A43" s="3" t="s">
        <v>60</v>
      </c>
    </row>
    <row r="44" spans="1:8" s="3" customFormat="1" x14ac:dyDescent="0.3"/>
    <row r="45" spans="1:8" s="3" customFormat="1" x14ac:dyDescent="0.3"/>
    <row r="46" spans="1:8" s="3" customFormat="1" x14ac:dyDescent="0.3"/>
    <row r="47" spans="1:8" s="3" customFormat="1" x14ac:dyDescent="0.3"/>
    <row r="48" spans="1: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</sheetData>
  <protectedRanges>
    <protectedRange algorithmName="SHA-512" hashValue="BaV9+H9W8UwYCJ3UsuKABrCX+iCMera1+G41EnzzUAMQGkOreKbHeD1D7Wiam0jk+bmPTAy8zfkoDO9pUZD9qg==" saltValue="ZwXpyCp4seiIkuUsmxRVcA==" spinCount="100000" sqref="C20 C22 C24 C26 C28 C30 C32 C34 C36 C38" name="Range1"/>
  </protectedRanges>
  <phoneticPr fontId="4" type="noConversion"/>
  <dataValidations count="2">
    <dataValidation type="list" allowBlank="1" showInputMessage="1" showErrorMessage="1" sqref="C22">
      <formula1>oblasti_korisnici</formula1>
    </dataValidation>
    <dataValidation type="list" allowBlank="1" showInputMessage="1" showErrorMessage="1" sqref="C38">
      <formula1>rng_god_per_izvestavanja</formula1>
    </dataValidation>
  </dataValidations>
  <pageMargins left="0.75" right="0.75" top="1" bottom="1" header="0.5" footer="0.5"/>
  <pageSetup paperSize="9" scale="69" orientation="landscape" r:id="rId1"/>
  <headerFooter alignWithMargins="0"/>
  <colBreaks count="2" manualBreakCount="2">
    <brk id="5" max="47" man="1"/>
    <brk id="23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showGridLines="0" zoomScale="115" zoomScaleNormal="115" zoomScaleSheetLayoutView="75" workbookViewId="0"/>
  </sheetViews>
  <sheetFormatPr defaultColWidth="9.109375" defaultRowHeight="13.8" x14ac:dyDescent="0.25"/>
  <cols>
    <col min="1" max="1" width="2.6640625" style="73" customWidth="1"/>
    <col min="2" max="2" width="7.44140625" style="76" customWidth="1"/>
    <col min="3" max="3" width="10.6640625" style="76" customWidth="1"/>
    <col min="4" max="4" width="44.6640625" style="73" customWidth="1"/>
    <col min="5" max="6" width="20.6640625" style="76" customWidth="1"/>
    <col min="7" max="7" width="2.5546875" style="73" customWidth="1"/>
    <col min="8" max="16384" width="9.109375" style="73"/>
  </cols>
  <sheetData>
    <row r="1" spans="1:7" ht="18" customHeight="1" x14ac:dyDescent="0.25">
      <c r="A1" s="69" t="s">
        <v>4</v>
      </c>
      <c r="B1" s="70"/>
      <c r="C1" s="70"/>
      <c r="D1" s="71"/>
      <c r="E1" s="70"/>
      <c r="F1" s="70"/>
      <c r="G1" s="72"/>
    </row>
    <row r="2" spans="1:7" ht="12" customHeight="1" x14ac:dyDescent="0.25">
      <c r="A2" s="71"/>
      <c r="B2" s="70"/>
      <c r="C2" s="70"/>
      <c r="D2" s="71"/>
      <c r="E2" s="70"/>
      <c r="F2" s="70"/>
      <c r="G2" s="72"/>
    </row>
    <row r="3" spans="1:7" ht="10.5" customHeight="1" x14ac:dyDescent="0.25">
      <c r="A3" s="71"/>
      <c r="B3" s="70"/>
      <c r="C3" s="74"/>
      <c r="D3" s="75"/>
      <c r="E3" s="70"/>
      <c r="F3" s="70"/>
      <c r="G3" s="72"/>
    </row>
    <row r="4" spans="1:7" ht="10.5" customHeight="1" x14ac:dyDescent="0.25">
      <c r="A4" s="71"/>
      <c r="B4" s="70"/>
      <c r="C4" s="70"/>
      <c r="D4" s="71"/>
      <c r="E4" s="70"/>
      <c r="F4" s="70"/>
      <c r="G4" s="72"/>
    </row>
    <row r="5" spans="1:7" ht="10.5" customHeight="1" x14ac:dyDescent="0.25">
      <c r="A5" s="71"/>
      <c r="B5" s="70"/>
      <c r="C5" s="70"/>
      <c r="D5" s="71"/>
      <c r="E5" s="70"/>
      <c r="F5" s="70"/>
      <c r="G5" s="72"/>
    </row>
    <row r="6" spans="1:7" ht="10.5" customHeight="1" x14ac:dyDescent="0.25">
      <c r="A6" s="71"/>
      <c r="B6" s="70"/>
      <c r="C6" s="70"/>
      <c r="D6" s="71"/>
      <c r="E6" s="70"/>
      <c r="F6" s="70"/>
      <c r="G6" s="72"/>
    </row>
    <row r="7" spans="1:7" x14ac:dyDescent="0.25">
      <c r="A7" s="71"/>
      <c r="B7" s="217" t="s">
        <v>130</v>
      </c>
      <c r="C7" s="217"/>
      <c r="D7" s="217"/>
      <c r="E7" s="217"/>
      <c r="F7" s="217"/>
      <c r="G7" s="72"/>
    </row>
    <row r="8" spans="1:7" ht="11.25" customHeight="1" x14ac:dyDescent="0.25">
      <c r="A8" s="71"/>
      <c r="B8" s="70"/>
      <c r="C8" s="70"/>
      <c r="D8" s="71"/>
      <c r="E8" s="70"/>
      <c r="F8" s="70"/>
      <c r="G8" s="72"/>
    </row>
    <row r="9" spans="1:7" ht="14.4" thickBot="1" x14ac:dyDescent="0.3">
      <c r="A9" s="71"/>
      <c r="B9" s="70"/>
      <c r="C9" s="70"/>
      <c r="D9" s="71"/>
      <c r="E9" s="70"/>
      <c r="F9" s="70"/>
      <c r="G9" s="72"/>
    </row>
    <row r="10" spans="1:7" s="76" customFormat="1" ht="37.5" customHeight="1" thickTop="1" x14ac:dyDescent="0.25">
      <c r="A10" s="71"/>
      <c r="B10" s="218" t="s">
        <v>17</v>
      </c>
      <c r="C10" s="220" t="s">
        <v>131</v>
      </c>
      <c r="D10" s="221"/>
      <c r="E10" s="226" t="s">
        <v>132</v>
      </c>
      <c r="F10" s="224" t="s">
        <v>133</v>
      </c>
      <c r="G10" s="72"/>
    </row>
    <row r="11" spans="1:7" s="76" customFormat="1" x14ac:dyDescent="0.25">
      <c r="A11" s="71"/>
      <c r="B11" s="219"/>
      <c r="C11" s="222"/>
      <c r="D11" s="223"/>
      <c r="E11" s="227"/>
      <c r="F11" s="225"/>
      <c r="G11" s="72"/>
    </row>
    <row r="12" spans="1:7" s="76" customFormat="1" ht="30.75" customHeight="1" x14ac:dyDescent="0.25">
      <c r="A12" s="71"/>
      <c r="B12" s="180">
        <v>1</v>
      </c>
      <c r="C12" s="78" t="s">
        <v>138</v>
      </c>
      <c r="D12" s="79" t="s">
        <v>135</v>
      </c>
      <c r="E12" s="181" t="s">
        <v>137</v>
      </c>
      <c r="F12" s="182" t="s">
        <v>134</v>
      </c>
      <c r="G12" s="72"/>
    </row>
    <row r="13" spans="1:7" s="76" customFormat="1" ht="41.4" x14ac:dyDescent="0.25">
      <c r="A13" s="71"/>
      <c r="B13" s="77">
        <v>2</v>
      </c>
      <c r="C13" s="78" t="s">
        <v>139</v>
      </c>
      <c r="D13" s="79" t="s">
        <v>183</v>
      </c>
      <c r="E13" s="80" t="s">
        <v>137</v>
      </c>
      <c r="F13" s="81" t="s">
        <v>134</v>
      </c>
      <c r="G13" s="72"/>
    </row>
    <row r="14" spans="1:7" s="76" customFormat="1" ht="41.4" x14ac:dyDescent="0.25">
      <c r="A14" s="71"/>
      <c r="B14" s="77">
        <v>3</v>
      </c>
      <c r="C14" s="78" t="s">
        <v>140</v>
      </c>
      <c r="D14" s="177" t="s">
        <v>185</v>
      </c>
      <c r="E14" s="80" t="s">
        <v>137</v>
      </c>
      <c r="F14" s="81" t="s">
        <v>134</v>
      </c>
      <c r="G14" s="72"/>
    </row>
    <row r="15" spans="1:7" s="76" customFormat="1" ht="30.75" customHeight="1" x14ac:dyDescent="0.25">
      <c r="A15" s="71"/>
      <c r="B15" s="176">
        <v>4</v>
      </c>
      <c r="C15" s="78" t="s">
        <v>141</v>
      </c>
      <c r="D15" s="177" t="s">
        <v>136</v>
      </c>
      <c r="E15" s="178" t="s">
        <v>137</v>
      </c>
      <c r="F15" s="81" t="s">
        <v>134</v>
      </c>
      <c r="G15" s="72"/>
    </row>
    <row r="16" spans="1:7" s="76" customFormat="1" ht="34.5" customHeight="1" x14ac:dyDescent="0.25">
      <c r="A16" s="71"/>
      <c r="B16" s="176">
        <v>5</v>
      </c>
      <c r="C16" s="78" t="s">
        <v>153</v>
      </c>
      <c r="D16" s="177" t="s">
        <v>165</v>
      </c>
      <c r="E16" s="178" t="s">
        <v>137</v>
      </c>
      <c r="F16" s="81" t="s">
        <v>134</v>
      </c>
      <c r="G16" s="72"/>
    </row>
    <row r="17" spans="1:7" s="76" customFormat="1" ht="41.4" x14ac:dyDescent="0.25">
      <c r="A17" s="71"/>
      <c r="B17" s="176">
        <v>6</v>
      </c>
      <c r="C17" s="78" t="s">
        <v>154</v>
      </c>
      <c r="D17" s="177" t="s">
        <v>166</v>
      </c>
      <c r="E17" s="178" t="s">
        <v>137</v>
      </c>
      <c r="F17" s="81" t="s">
        <v>134</v>
      </c>
      <c r="G17" s="72"/>
    </row>
    <row r="18" spans="1:7" s="76" customFormat="1" ht="42" thickBot="1" x14ac:dyDescent="0.3">
      <c r="A18" s="71"/>
      <c r="B18" s="82">
        <v>7</v>
      </c>
      <c r="C18" s="179" t="s">
        <v>155</v>
      </c>
      <c r="D18" s="83" t="s">
        <v>184</v>
      </c>
      <c r="E18" s="84" t="s">
        <v>137</v>
      </c>
      <c r="F18" s="85" t="s">
        <v>134</v>
      </c>
      <c r="G18" s="72"/>
    </row>
    <row r="19" spans="1:7" ht="14.4" thickTop="1" x14ac:dyDescent="0.25"/>
  </sheetData>
  <mergeCells count="5">
    <mergeCell ref="B7:F7"/>
    <mergeCell ref="B10:B11"/>
    <mergeCell ref="C10:D11"/>
    <mergeCell ref="F10:F11"/>
    <mergeCell ref="E10:E11"/>
  </mergeCells>
  <phoneticPr fontId="23" type="noConversion"/>
  <printOptions horizontalCentered="1"/>
  <pageMargins left="0.28000000000000003" right="0.22" top="0.27" bottom="0.33" header="0.21" footer="0.17"/>
  <pageSetup paperSize="9" scale="80" orientation="landscape" r:id="rId1"/>
  <headerFooter alignWithMargins="0">
    <oddFooter>&amp;CСтрана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24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2.109375" style="43" customWidth="1"/>
    <col min="2" max="2" width="7.44140625" style="43" customWidth="1"/>
    <col min="3" max="3" width="61.33203125" style="43" customWidth="1"/>
    <col min="4" max="5" width="14.44140625" style="43" customWidth="1"/>
    <col min="6" max="6" width="5" style="43" customWidth="1"/>
    <col min="7" max="16384" width="9.109375" style="43"/>
  </cols>
  <sheetData>
    <row r="1" spans="1:67" ht="12.75" customHeight="1" x14ac:dyDescent="0.3">
      <c r="A1" s="40" t="s">
        <v>62</v>
      </c>
      <c r="B1" s="41"/>
      <c r="C1" s="40"/>
      <c r="D1" s="42"/>
      <c r="E1" s="42"/>
    </row>
    <row r="2" spans="1:67" ht="12.75" customHeight="1" x14ac:dyDescent="0.3">
      <c r="A2" s="40"/>
      <c r="B2" s="41"/>
      <c r="C2" s="40"/>
      <c r="D2" s="42"/>
      <c r="E2" s="42"/>
    </row>
    <row r="3" spans="1:67" ht="12.75" customHeight="1" x14ac:dyDescent="0.3">
      <c r="A3" s="44"/>
      <c r="B3" s="45" t="str">
        <f>CONCATENATE(Poc.strana!A20," ",Poc.strana!C20)</f>
        <v xml:space="preserve">Назив енергетског субјекта: </v>
      </c>
      <c r="C3" s="44"/>
      <c r="D3" s="42"/>
      <c r="E3" s="42"/>
    </row>
    <row r="4" spans="1:67" ht="12.75" customHeight="1" x14ac:dyDescent="0.3">
      <c r="A4" s="44"/>
      <c r="B4" s="45" t="str">
        <f>CONCATENATE(Poc.strana!A36," ",Poc.strana!C36)</f>
        <v xml:space="preserve">Датум обраде: </v>
      </c>
      <c r="C4" s="44"/>
      <c r="D4" s="42"/>
      <c r="E4" s="42"/>
    </row>
    <row r="5" spans="1:67" s="46" customFormat="1" ht="12.75" customHeight="1" x14ac:dyDescent="0.25">
      <c r="B5" s="47"/>
      <c r="C5" s="48"/>
      <c r="D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</row>
    <row r="6" spans="1:67" s="46" customFormat="1" ht="12.75" customHeight="1" x14ac:dyDescent="0.25">
      <c r="A6" s="50"/>
      <c r="B6" s="47"/>
      <c r="C6" s="48"/>
      <c r="D6" s="48"/>
    </row>
    <row r="7" spans="1:67" s="46" customFormat="1" ht="12.75" customHeight="1" x14ac:dyDescent="0.25">
      <c r="A7" s="50"/>
      <c r="B7" s="230" t="str">
        <f>CONCATENATE("Табела ЕТK-3.4-1. Број мерних места - стање на крају периода извештавања "," ",Poc.strana!C26,)</f>
        <v xml:space="preserve">Табела ЕТK-3.4-1. Број мерних места - стање на крају периода извештавања  </v>
      </c>
      <c r="C7" s="230"/>
      <c r="D7" s="230"/>
      <c r="E7" s="230"/>
    </row>
    <row r="8" spans="1:67" s="46" customFormat="1" ht="12.75" customHeight="1" x14ac:dyDescent="0.25">
      <c r="A8" s="50"/>
      <c r="B8" s="51"/>
      <c r="C8" s="51"/>
      <c r="D8" s="51"/>
      <c r="E8" s="51"/>
    </row>
    <row r="9" spans="1:67" ht="12.75" customHeight="1" thickBot="1" x14ac:dyDescent="0.35">
      <c r="A9" s="42"/>
      <c r="B9" s="42"/>
      <c r="C9" s="42"/>
      <c r="D9" s="42"/>
      <c r="E9" s="42"/>
    </row>
    <row r="10" spans="1:67" ht="20.100000000000001" customHeight="1" thickTop="1" x14ac:dyDescent="0.25">
      <c r="B10" s="234"/>
      <c r="C10" s="236" t="s">
        <v>63</v>
      </c>
      <c r="D10" s="238" t="s">
        <v>64</v>
      </c>
      <c r="E10" s="239"/>
    </row>
    <row r="11" spans="1:67" ht="20.100000000000001" customHeight="1" x14ac:dyDescent="0.25">
      <c r="B11" s="235"/>
      <c r="C11" s="237"/>
      <c r="D11" s="52" t="s">
        <v>65</v>
      </c>
      <c r="E11" s="53" t="s">
        <v>120</v>
      </c>
    </row>
    <row r="12" spans="1:67" ht="20.100000000000001" customHeight="1" x14ac:dyDescent="0.25">
      <c r="B12" s="54">
        <v>1</v>
      </c>
      <c r="C12" s="55" t="s">
        <v>186</v>
      </c>
      <c r="D12" s="231"/>
      <c r="E12" s="159"/>
    </row>
    <row r="13" spans="1:67" ht="20.100000000000001" customHeight="1" x14ac:dyDescent="0.25">
      <c r="B13" s="56" t="s">
        <v>66</v>
      </c>
      <c r="C13" s="165"/>
      <c r="D13" s="232"/>
      <c r="E13" s="183"/>
    </row>
    <row r="14" spans="1:67" ht="20.100000000000001" customHeight="1" x14ac:dyDescent="0.25">
      <c r="B14" s="57" t="s">
        <v>67</v>
      </c>
      <c r="C14" s="165"/>
      <c r="D14" s="232"/>
      <c r="E14" s="184"/>
    </row>
    <row r="15" spans="1:67" ht="20.100000000000001" customHeight="1" x14ac:dyDescent="0.25">
      <c r="B15" s="57" t="s">
        <v>68</v>
      </c>
      <c r="C15" s="165"/>
      <c r="D15" s="232"/>
      <c r="E15" s="184"/>
    </row>
    <row r="16" spans="1:67" ht="20.100000000000001" customHeight="1" x14ac:dyDescent="0.25">
      <c r="B16" s="57" t="s">
        <v>69</v>
      </c>
      <c r="C16" s="165"/>
      <c r="D16" s="232"/>
      <c r="E16" s="184"/>
    </row>
    <row r="17" spans="2:5" ht="20.100000000000001" customHeight="1" x14ac:dyDescent="0.25">
      <c r="B17" s="58" t="s">
        <v>70</v>
      </c>
      <c r="C17" s="166"/>
      <c r="D17" s="233"/>
      <c r="E17" s="185"/>
    </row>
    <row r="18" spans="2:5" ht="23.25" customHeight="1" x14ac:dyDescent="0.25">
      <c r="B18" s="199" t="s">
        <v>175</v>
      </c>
      <c r="C18" s="200" t="s">
        <v>178</v>
      </c>
      <c r="D18" s="203"/>
      <c r="E18" s="204"/>
    </row>
    <row r="19" spans="2:5" ht="22.5" customHeight="1" x14ac:dyDescent="0.25">
      <c r="B19" s="54" t="s">
        <v>179</v>
      </c>
      <c r="C19" s="201" t="s">
        <v>149</v>
      </c>
      <c r="D19" s="203"/>
      <c r="E19" s="205"/>
    </row>
    <row r="20" spans="2:5" ht="22.5" customHeight="1" x14ac:dyDescent="0.25">
      <c r="B20" s="62">
        <v>4</v>
      </c>
      <c r="C20" s="201" t="s">
        <v>150</v>
      </c>
      <c r="D20" s="160"/>
      <c r="E20" s="204"/>
    </row>
    <row r="21" spans="2:5" ht="27.75" customHeight="1" x14ac:dyDescent="0.25">
      <c r="B21" s="62">
        <v>5</v>
      </c>
      <c r="C21" s="206" t="s">
        <v>71</v>
      </c>
      <c r="D21" s="59"/>
      <c r="E21" s="204"/>
    </row>
    <row r="22" spans="2:5" ht="22.5" customHeight="1" x14ac:dyDescent="0.25">
      <c r="B22" s="62">
        <v>6</v>
      </c>
      <c r="C22" s="206" t="s">
        <v>72</v>
      </c>
      <c r="D22" s="59"/>
      <c r="E22" s="207"/>
    </row>
    <row r="23" spans="2:5" ht="22.5" customHeight="1" thickBot="1" x14ac:dyDescent="0.3">
      <c r="B23" s="63">
        <v>7</v>
      </c>
      <c r="C23" s="60" t="s">
        <v>73</v>
      </c>
      <c r="D23" s="61"/>
      <c r="E23" s="208"/>
    </row>
    <row r="24" spans="2:5" ht="36" customHeight="1" thickTop="1" x14ac:dyDescent="0.3">
      <c r="B24" s="228" t="s">
        <v>121</v>
      </c>
      <c r="C24" s="229"/>
      <c r="D24" s="229"/>
      <c r="E24" s="229"/>
    </row>
  </sheetData>
  <protectedRanges>
    <protectedRange sqref="E13:E17" name="Range1"/>
    <protectedRange sqref="C13:C17" name="Range1_2"/>
    <protectedRange sqref="C18 D21:D23 E18:E23 D18:D19" name="Range1_1"/>
  </protectedRanges>
  <mergeCells count="6">
    <mergeCell ref="B24:E24"/>
    <mergeCell ref="B7:E7"/>
    <mergeCell ref="D12:D17"/>
    <mergeCell ref="B10:B11"/>
    <mergeCell ref="C10:C11"/>
    <mergeCell ref="D10:E10"/>
  </mergeCells>
  <phoneticPr fontId="4" type="noConversion"/>
  <printOptions horizontalCentered="1"/>
  <pageMargins left="0.74803149606299202" right="0.74803149606299202" top="0.43" bottom="0.59" header="0.31" footer="0.34"/>
  <pageSetup paperSize="9" scale="110" orientation="landscape" r:id="rId1"/>
  <headerFooter alignWithMargins="0">
    <oddFooter>&amp;CСтрана &amp;P од &amp;N</oddFooter>
  </headerFooter>
  <ignoredErrors>
    <ignoredError sqref="B18:B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M129"/>
  <sheetViews>
    <sheetView showGridLines="0" zoomScaleNormal="100" zoomScaleSheetLayoutView="115" workbookViewId="0"/>
  </sheetViews>
  <sheetFormatPr defaultColWidth="9.109375" defaultRowHeight="13.8" x14ac:dyDescent="0.3"/>
  <cols>
    <col min="1" max="1" width="9.109375" style="9"/>
    <col min="2" max="2" width="6.6640625" style="9" customWidth="1"/>
    <col min="3" max="12" width="5.6640625" style="9" customWidth="1"/>
    <col min="13" max="13" width="10.5546875" style="9" customWidth="1"/>
    <col min="14" max="14" width="19.33203125" style="87" customWidth="1"/>
    <col min="15" max="15" width="18.6640625" style="87" customWidth="1"/>
    <col min="16" max="16" width="20.33203125" style="87" customWidth="1"/>
    <col min="17" max="17" width="52" style="9" customWidth="1"/>
    <col min="18" max="19" width="14.6640625" style="9" customWidth="1"/>
    <col min="20" max="30" width="8.6640625" style="9" customWidth="1"/>
    <col min="31" max="31" width="8.88671875" style="9" customWidth="1"/>
    <col min="32" max="32" width="2.33203125" customWidth="1"/>
    <col min="33" max="38" width="8.88671875" customWidth="1"/>
    <col min="39" max="39" width="11.88671875" style="89" customWidth="1"/>
    <col min="40" max="47" width="8.88671875" customWidth="1"/>
    <col min="48" max="56" width="9.109375" style="9"/>
    <col min="57" max="57" width="11.109375" style="9" customWidth="1"/>
    <col min="58" max="58" width="9.88671875" style="9" hidden="1" customWidth="1"/>
    <col min="59" max="59" width="19.88671875" style="9" hidden="1" customWidth="1"/>
    <col min="60" max="16384" width="9.109375" style="9"/>
  </cols>
  <sheetData>
    <row r="1" spans="1:65" ht="12.75" customHeight="1" x14ac:dyDescent="0.3">
      <c r="A1" s="9" t="str">
        <f>+CONCATENATE(Poc.strana!$A$13)</f>
        <v>АГЕНЦИЈА ЗА ЕНЕРГЕТИКУ РЕПУБЛИКЕ СРБИЈЕ</v>
      </c>
      <c r="AN1" s="89"/>
      <c r="BF1" s="9" t="s">
        <v>48</v>
      </c>
      <c r="BG1" s="20" t="s">
        <v>76</v>
      </c>
      <c r="BI1" s="30"/>
      <c r="BJ1" s="30"/>
      <c r="BK1" s="30"/>
      <c r="BL1" s="30"/>
      <c r="BM1" s="30"/>
    </row>
    <row r="2" spans="1:65" x14ac:dyDescent="0.3">
      <c r="AN2" s="89"/>
      <c r="BF2" s="9" t="s">
        <v>49</v>
      </c>
      <c r="BG2" s="9" t="s">
        <v>43</v>
      </c>
    </row>
    <row r="3" spans="1:65" x14ac:dyDescent="0.3">
      <c r="B3" s="253" t="str">
        <f>+CONCATENATE(Poc.strana!A20," ",Poc.strana!C20)</f>
        <v xml:space="preserve">Назив енергетског субјекта: </v>
      </c>
      <c r="C3" s="253"/>
      <c r="D3" s="253"/>
      <c r="E3" s="253"/>
      <c r="F3" s="253"/>
      <c r="G3" s="253"/>
      <c r="H3" s="18"/>
      <c r="I3" s="18"/>
      <c r="J3" s="18"/>
      <c r="K3" s="18"/>
      <c r="AN3" s="89"/>
      <c r="BG3" s="9" t="s">
        <v>44</v>
      </c>
    </row>
    <row r="4" spans="1:65" x14ac:dyDescent="0.3">
      <c r="B4" s="9" t="str">
        <f>+CONCATENATE(Poc.strana!A36," ",Poc.strana!C36)</f>
        <v xml:space="preserve">Датум обраде: </v>
      </c>
      <c r="BG4" s="9" t="s">
        <v>45</v>
      </c>
    </row>
    <row r="5" spans="1:65" x14ac:dyDescent="0.3">
      <c r="BG5" s="9" t="s">
        <v>46</v>
      </c>
    </row>
    <row r="6" spans="1:65" x14ac:dyDescent="0.3">
      <c r="B6" s="13"/>
      <c r="C6" s="13"/>
      <c r="D6" s="13"/>
      <c r="E6" s="25"/>
      <c r="F6" s="25"/>
      <c r="G6" s="13"/>
      <c r="H6" s="13"/>
      <c r="I6" s="13"/>
      <c r="J6" s="13"/>
      <c r="K6" s="13"/>
      <c r="L6" s="13"/>
      <c r="M6" s="25"/>
      <c r="N6" s="88"/>
      <c r="O6" s="88"/>
      <c r="P6" s="8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BG6" s="9" t="s">
        <v>47</v>
      </c>
    </row>
    <row r="7" spans="1:65" x14ac:dyDescent="0.3">
      <c r="B7" s="254" t="str">
        <f>CONCATENATE("Табела ЕТK-3.4-2. Регистар прекида испоруке електричне енергије електродистрибуцији и купцима прикљученим на преносни систем у периоду ",Poc.strana!C26,". године")</f>
        <v>Табела ЕТK-3.4-2. Регистар прекида испоруке електричне енергије електродистрибуцији и купцима прикљученим на преносни систем у периоду . године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BG7" s="9" t="s">
        <v>48</v>
      </c>
    </row>
    <row r="8" spans="1:65" x14ac:dyDescent="0.3">
      <c r="N8"/>
    </row>
    <row r="9" spans="1:65" ht="14.4" thickBot="1" x14ac:dyDescent="0.35">
      <c r="G9" s="24"/>
      <c r="H9" s="24"/>
      <c r="I9" s="24"/>
      <c r="J9" s="22"/>
      <c r="K9" s="22"/>
    </row>
    <row r="10" spans="1:65" ht="14.4" thickTop="1" x14ac:dyDescent="0.3">
      <c r="B10" s="271" t="s">
        <v>75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3"/>
    </row>
    <row r="11" spans="1:65" ht="33.75" customHeight="1" x14ac:dyDescent="0.3">
      <c r="B11" s="259" t="s">
        <v>17</v>
      </c>
      <c r="C11" s="263" t="s">
        <v>51</v>
      </c>
      <c r="D11" s="276"/>
      <c r="E11" s="276"/>
      <c r="F11" s="276"/>
      <c r="G11" s="264"/>
      <c r="H11" s="268" t="s">
        <v>52</v>
      </c>
      <c r="I11" s="269"/>
      <c r="J11" s="269"/>
      <c r="K11" s="269"/>
      <c r="L11" s="270"/>
      <c r="M11" s="265" t="s">
        <v>86</v>
      </c>
      <c r="N11" s="265" t="s">
        <v>58</v>
      </c>
      <c r="O11" s="265" t="s">
        <v>42</v>
      </c>
      <c r="P11" s="264" t="s">
        <v>41</v>
      </c>
      <c r="Q11" s="265" t="s">
        <v>57</v>
      </c>
      <c r="R11" s="265" t="s">
        <v>84</v>
      </c>
      <c r="S11" s="265" t="s">
        <v>87</v>
      </c>
      <c r="T11" s="255" t="s">
        <v>128</v>
      </c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8"/>
    </row>
    <row r="12" spans="1:65" ht="12.75" customHeight="1" x14ac:dyDescent="0.3">
      <c r="B12" s="260"/>
      <c r="C12" s="268" t="s">
        <v>16</v>
      </c>
      <c r="D12" s="269"/>
      <c r="E12" s="270"/>
      <c r="F12" s="263" t="s">
        <v>50</v>
      </c>
      <c r="G12" s="264"/>
      <c r="H12" s="268" t="s">
        <v>16</v>
      </c>
      <c r="I12" s="269"/>
      <c r="J12" s="270"/>
      <c r="K12" s="263" t="s">
        <v>50</v>
      </c>
      <c r="L12" s="264"/>
      <c r="M12" s="266"/>
      <c r="N12" s="266"/>
      <c r="O12" s="266"/>
      <c r="P12" s="274"/>
      <c r="Q12" s="266"/>
      <c r="R12" s="266"/>
      <c r="S12" s="266"/>
      <c r="T12" s="262" t="s">
        <v>186</v>
      </c>
      <c r="U12" s="262"/>
      <c r="V12" s="262"/>
      <c r="W12" s="262"/>
      <c r="X12" s="262"/>
      <c r="Y12" s="262"/>
      <c r="Z12" s="255" t="s">
        <v>106</v>
      </c>
      <c r="AA12" s="256"/>
      <c r="AB12" s="256"/>
      <c r="AC12" s="256"/>
      <c r="AD12" s="257"/>
      <c r="AE12" s="294" t="s">
        <v>21</v>
      </c>
    </row>
    <row r="13" spans="1:65" ht="36" customHeight="1" x14ac:dyDescent="0.3">
      <c r="B13" s="261"/>
      <c r="C13" s="23" t="s">
        <v>39</v>
      </c>
      <c r="D13" s="17" t="s">
        <v>53</v>
      </c>
      <c r="E13" s="28" t="s">
        <v>54</v>
      </c>
      <c r="F13" s="29" t="s">
        <v>55</v>
      </c>
      <c r="G13" s="17" t="s">
        <v>37</v>
      </c>
      <c r="H13" s="23" t="s">
        <v>39</v>
      </c>
      <c r="I13" s="23" t="s">
        <v>53</v>
      </c>
      <c r="J13" s="28" t="s">
        <v>54</v>
      </c>
      <c r="K13" s="29" t="s">
        <v>55</v>
      </c>
      <c r="L13" s="17" t="s">
        <v>37</v>
      </c>
      <c r="M13" s="267"/>
      <c r="N13" s="267"/>
      <c r="O13" s="267"/>
      <c r="P13" s="275"/>
      <c r="Q13" s="267"/>
      <c r="R13" s="267"/>
      <c r="S13" s="267"/>
      <c r="T13" s="17" t="s">
        <v>142</v>
      </c>
      <c r="U13" s="17" t="s">
        <v>143</v>
      </c>
      <c r="V13" s="17" t="s">
        <v>144</v>
      </c>
      <c r="W13" s="17" t="s">
        <v>145</v>
      </c>
      <c r="X13" s="17" t="s">
        <v>146</v>
      </c>
      <c r="Y13" s="17" t="s">
        <v>21</v>
      </c>
      <c r="Z13" s="202" t="s">
        <v>176</v>
      </c>
      <c r="AA13" s="202" t="s">
        <v>177</v>
      </c>
      <c r="AB13" s="202" t="s">
        <v>147</v>
      </c>
      <c r="AC13" s="202" t="s">
        <v>148</v>
      </c>
      <c r="AD13" s="17" t="s">
        <v>21</v>
      </c>
      <c r="AE13" s="295"/>
    </row>
    <row r="14" spans="1:65" x14ac:dyDescent="0.3">
      <c r="B14" s="10">
        <v>1</v>
      </c>
      <c r="C14" s="138"/>
      <c r="D14" s="138"/>
      <c r="E14" s="158">
        <f>Poc.strana!C38</f>
        <v>0</v>
      </c>
      <c r="F14" s="138"/>
      <c r="G14" s="138"/>
      <c r="H14" s="138"/>
      <c r="I14" s="138"/>
      <c r="J14" s="209">
        <f>Poc.strana!$C$38</f>
        <v>0</v>
      </c>
      <c r="K14" s="138"/>
      <c r="L14" s="142"/>
      <c r="M14" s="66">
        <f>IF(E14=0,0,(DATE(J14,I14,H14)+TIME(K14,L14,))-(DATE(E14,D14,C14)+TIME(F14,G14,)))*1440</f>
        <v>0</v>
      </c>
      <c r="N14" s="145"/>
      <c r="O14" s="145"/>
      <c r="P14" s="145"/>
      <c r="Q14" s="146"/>
      <c r="R14" s="147"/>
      <c r="S14" s="94">
        <f t="shared" ref="S14:S45" si="0">+M14*R14/60</f>
        <v>0</v>
      </c>
      <c r="T14" s="155"/>
      <c r="U14" s="155"/>
      <c r="V14" s="155"/>
      <c r="W14" s="155"/>
      <c r="X14" s="155"/>
      <c r="Y14" s="21">
        <f t="shared" ref="Y14:Y19" si="1">SUM(T14:X14)</f>
        <v>0</v>
      </c>
      <c r="Z14" s="155"/>
      <c r="AA14" s="155"/>
      <c r="AB14" s="155"/>
      <c r="AC14" s="155"/>
      <c r="AD14" s="21">
        <f t="shared" ref="AD14:AD45" si="2">SUM(Z14:AC14)</f>
        <v>0</v>
      </c>
      <c r="AE14" s="36">
        <f t="shared" ref="AE14:AE47" si="3">+Y14+AD14</f>
        <v>0</v>
      </c>
    </row>
    <row r="15" spans="1:65" x14ac:dyDescent="0.3">
      <c r="B15" s="10">
        <v>2</v>
      </c>
      <c r="C15" s="138"/>
      <c r="D15" s="138"/>
      <c r="E15" s="158">
        <f>Poc.strana!C38</f>
        <v>0</v>
      </c>
      <c r="F15" s="138"/>
      <c r="G15" s="138"/>
      <c r="H15" s="138"/>
      <c r="I15" s="138"/>
      <c r="J15" s="209">
        <f>Poc.strana!$C$38</f>
        <v>0</v>
      </c>
      <c r="K15" s="138"/>
      <c r="L15" s="142"/>
      <c r="M15" s="66">
        <f t="shared" ref="M15:M20" si="4">IF(E15=0,0,(DATE(J15,I15,H15)+TIME(K15,L15,))-(DATE(E15,D15,C15)+TIME(F15,G15,)))*1440</f>
        <v>0</v>
      </c>
      <c r="N15" s="145"/>
      <c r="O15" s="145"/>
      <c r="P15" s="145"/>
      <c r="Q15" s="146"/>
      <c r="R15" s="147"/>
      <c r="S15" s="94">
        <f t="shared" si="0"/>
        <v>0</v>
      </c>
      <c r="T15" s="155"/>
      <c r="U15" s="155"/>
      <c r="V15" s="155"/>
      <c r="W15" s="155"/>
      <c r="X15" s="155"/>
      <c r="Y15" s="21">
        <f t="shared" si="1"/>
        <v>0</v>
      </c>
      <c r="Z15" s="155"/>
      <c r="AA15" s="155"/>
      <c r="AB15" s="155"/>
      <c r="AC15" s="155"/>
      <c r="AD15" s="21">
        <f t="shared" si="2"/>
        <v>0</v>
      </c>
      <c r="AE15" s="36">
        <f t="shared" si="3"/>
        <v>0</v>
      </c>
    </row>
    <row r="16" spans="1:65" x14ac:dyDescent="0.3">
      <c r="B16" s="10">
        <v>3</v>
      </c>
      <c r="C16" s="138"/>
      <c r="D16" s="138"/>
      <c r="E16" s="158">
        <f>Poc.strana!C38</f>
        <v>0</v>
      </c>
      <c r="F16" s="138"/>
      <c r="G16" s="138"/>
      <c r="H16" s="138"/>
      <c r="I16" s="138"/>
      <c r="J16" s="209">
        <f>Poc.strana!$C$38</f>
        <v>0</v>
      </c>
      <c r="K16" s="138"/>
      <c r="L16" s="142"/>
      <c r="M16" s="66">
        <f t="shared" si="4"/>
        <v>0</v>
      </c>
      <c r="N16" s="145"/>
      <c r="O16" s="145"/>
      <c r="P16" s="145"/>
      <c r="Q16" s="146"/>
      <c r="R16" s="147"/>
      <c r="S16" s="94">
        <f t="shared" si="0"/>
        <v>0</v>
      </c>
      <c r="T16" s="155"/>
      <c r="U16" s="155"/>
      <c r="V16" s="155"/>
      <c r="W16" s="155"/>
      <c r="X16" s="155"/>
      <c r="Y16" s="21">
        <f t="shared" si="1"/>
        <v>0</v>
      </c>
      <c r="Z16" s="155"/>
      <c r="AA16" s="155"/>
      <c r="AB16" s="155"/>
      <c r="AC16" s="155"/>
      <c r="AD16" s="21">
        <f t="shared" si="2"/>
        <v>0</v>
      </c>
      <c r="AE16" s="36">
        <f t="shared" si="3"/>
        <v>0</v>
      </c>
    </row>
    <row r="17" spans="2:31" x14ac:dyDescent="0.3">
      <c r="B17" s="10">
        <v>4</v>
      </c>
      <c r="C17" s="138"/>
      <c r="D17" s="138"/>
      <c r="E17" s="209">
        <f>Poc.strana!$C$38</f>
        <v>0</v>
      </c>
      <c r="F17" s="138"/>
      <c r="G17" s="138"/>
      <c r="H17" s="138"/>
      <c r="I17" s="138"/>
      <c r="J17" s="209">
        <f>Poc.strana!$C$38</f>
        <v>0</v>
      </c>
      <c r="K17" s="138"/>
      <c r="L17" s="142"/>
      <c r="M17" s="66">
        <f t="shared" si="4"/>
        <v>0</v>
      </c>
      <c r="N17" s="145"/>
      <c r="O17" s="145"/>
      <c r="P17" s="145"/>
      <c r="Q17" s="146"/>
      <c r="R17" s="147"/>
      <c r="S17" s="94">
        <f t="shared" si="0"/>
        <v>0</v>
      </c>
      <c r="T17" s="155"/>
      <c r="U17" s="155"/>
      <c r="V17" s="155"/>
      <c r="W17" s="155"/>
      <c r="X17" s="155"/>
      <c r="Y17" s="21">
        <f t="shared" si="1"/>
        <v>0</v>
      </c>
      <c r="Z17" s="155"/>
      <c r="AA17" s="155"/>
      <c r="AB17" s="155"/>
      <c r="AC17" s="155"/>
      <c r="AD17" s="21">
        <f t="shared" si="2"/>
        <v>0</v>
      </c>
      <c r="AE17" s="36">
        <f t="shared" si="3"/>
        <v>0</v>
      </c>
    </row>
    <row r="18" spans="2:31" x14ac:dyDescent="0.3">
      <c r="B18" s="10">
        <v>5</v>
      </c>
      <c r="C18" s="138"/>
      <c r="D18" s="138"/>
      <c r="E18" s="209">
        <f>Poc.strana!$C$38</f>
        <v>0</v>
      </c>
      <c r="F18" s="138"/>
      <c r="G18" s="138"/>
      <c r="H18" s="138"/>
      <c r="I18" s="138"/>
      <c r="J18" s="209">
        <f>Poc.strana!$C$38</f>
        <v>0</v>
      </c>
      <c r="K18" s="138"/>
      <c r="L18" s="142"/>
      <c r="M18" s="66">
        <f t="shared" si="4"/>
        <v>0</v>
      </c>
      <c r="N18" s="145"/>
      <c r="O18" s="145"/>
      <c r="P18" s="145"/>
      <c r="Q18" s="146"/>
      <c r="R18" s="147"/>
      <c r="S18" s="94">
        <f t="shared" si="0"/>
        <v>0</v>
      </c>
      <c r="T18" s="155"/>
      <c r="U18" s="155"/>
      <c r="V18" s="155"/>
      <c r="W18" s="155"/>
      <c r="X18" s="155"/>
      <c r="Y18" s="21">
        <f t="shared" si="1"/>
        <v>0</v>
      </c>
      <c r="Z18" s="155"/>
      <c r="AA18" s="155"/>
      <c r="AB18" s="155"/>
      <c r="AC18" s="155"/>
      <c r="AD18" s="21">
        <f t="shared" si="2"/>
        <v>0</v>
      </c>
      <c r="AE18" s="36">
        <f t="shared" si="3"/>
        <v>0</v>
      </c>
    </row>
    <row r="19" spans="2:31" x14ac:dyDescent="0.3">
      <c r="B19" s="10">
        <v>6</v>
      </c>
      <c r="C19" s="138"/>
      <c r="D19" s="138"/>
      <c r="E19" s="209">
        <f>Poc.strana!$C$38</f>
        <v>0</v>
      </c>
      <c r="F19" s="138"/>
      <c r="G19" s="138"/>
      <c r="H19" s="138"/>
      <c r="I19" s="138"/>
      <c r="J19" s="209">
        <f>Poc.strana!$C$38</f>
        <v>0</v>
      </c>
      <c r="K19" s="138"/>
      <c r="L19" s="142"/>
      <c r="M19" s="66">
        <f t="shared" si="4"/>
        <v>0</v>
      </c>
      <c r="N19" s="145"/>
      <c r="O19" s="145"/>
      <c r="P19" s="145"/>
      <c r="Q19" s="146"/>
      <c r="R19" s="147"/>
      <c r="S19" s="94">
        <f t="shared" si="0"/>
        <v>0</v>
      </c>
      <c r="T19" s="155"/>
      <c r="U19" s="155"/>
      <c r="V19" s="155"/>
      <c r="W19" s="155"/>
      <c r="X19" s="155"/>
      <c r="Y19" s="21">
        <f t="shared" si="1"/>
        <v>0</v>
      </c>
      <c r="Z19" s="155"/>
      <c r="AA19" s="155"/>
      <c r="AB19" s="155"/>
      <c r="AC19" s="155"/>
      <c r="AD19" s="21">
        <f t="shared" si="2"/>
        <v>0</v>
      </c>
      <c r="AE19" s="36">
        <f t="shared" si="3"/>
        <v>0</v>
      </c>
    </row>
    <row r="20" spans="2:31" x14ac:dyDescent="0.3">
      <c r="B20" s="10">
        <v>7</v>
      </c>
      <c r="C20" s="138"/>
      <c r="D20" s="138"/>
      <c r="E20" s="209">
        <f>Poc.strana!$C$38</f>
        <v>0</v>
      </c>
      <c r="F20" s="138"/>
      <c r="G20" s="138"/>
      <c r="H20" s="138"/>
      <c r="I20" s="138"/>
      <c r="J20" s="209">
        <f>Poc.strana!$C$38</f>
        <v>0</v>
      </c>
      <c r="K20" s="138"/>
      <c r="L20" s="142"/>
      <c r="M20" s="66">
        <f t="shared" si="4"/>
        <v>0</v>
      </c>
      <c r="N20" s="145"/>
      <c r="O20" s="145"/>
      <c r="P20" s="145"/>
      <c r="Q20" s="146"/>
      <c r="R20" s="147"/>
      <c r="S20" s="94">
        <f t="shared" si="0"/>
        <v>0</v>
      </c>
      <c r="T20" s="155"/>
      <c r="U20" s="155"/>
      <c r="V20" s="155"/>
      <c r="W20" s="155"/>
      <c r="X20" s="155"/>
      <c r="Y20" s="21">
        <f t="shared" ref="Y20:Y77" si="5">SUM(T20:X20)</f>
        <v>0</v>
      </c>
      <c r="Z20" s="155"/>
      <c r="AA20" s="155"/>
      <c r="AB20" s="155"/>
      <c r="AC20" s="155"/>
      <c r="AD20" s="21">
        <f t="shared" si="2"/>
        <v>0</v>
      </c>
      <c r="AE20" s="36">
        <f t="shared" si="3"/>
        <v>0</v>
      </c>
    </row>
    <row r="21" spans="2:31" x14ac:dyDescent="0.3">
      <c r="B21" s="10">
        <v>8</v>
      </c>
      <c r="C21" s="138"/>
      <c r="D21" s="138"/>
      <c r="E21" s="209">
        <f>Poc.strana!$C$38</f>
        <v>0</v>
      </c>
      <c r="F21" s="138"/>
      <c r="G21" s="138"/>
      <c r="H21" s="138"/>
      <c r="I21" s="138"/>
      <c r="J21" s="209">
        <f>Poc.strana!$C$38</f>
        <v>0</v>
      </c>
      <c r="K21" s="138"/>
      <c r="L21" s="142"/>
      <c r="M21" s="66">
        <f t="shared" ref="M21:M78" si="6">IF(E21=0,0,(DATE(J21,I21,H21)+TIME(K21,L21,))-(DATE(E21,D21,C21)+TIME(F21,G21,)))*1440</f>
        <v>0</v>
      </c>
      <c r="N21" s="145"/>
      <c r="O21" s="145"/>
      <c r="P21" s="145"/>
      <c r="Q21" s="146"/>
      <c r="R21" s="147"/>
      <c r="S21" s="94">
        <f t="shared" si="0"/>
        <v>0</v>
      </c>
      <c r="T21" s="155"/>
      <c r="U21" s="155"/>
      <c r="V21" s="155"/>
      <c r="W21" s="155"/>
      <c r="X21" s="155"/>
      <c r="Y21" s="21">
        <f t="shared" si="5"/>
        <v>0</v>
      </c>
      <c r="Z21" s="155"/>
      <c r="AA21" s="155"/>
      <c r="AB21" s="155"/>
      <c r="AC21" s="155"/>
      <c r="AD21" s="21">
        <f t="shared" si="2"/>
        <v>0</v>
      </c>
      <c r="AE21" s="36">
        <f t="shared" si="3"/>
        <v>0</v>
      </c>
    </row>
    <row r="22" spans="2:31" x14ac:dyDescent="0.3">
      <c r="B22" s="10">
        <v>9</v>
      </c>
      <c r="C22" s="138"/>
      <c r="D22" s="138"/>
      <c r="E22" s="209">
        <f>Poc.strana!$C$38</f>
        <v>0</v>
      </c>
      <c r="F22" s="138"/>
      <c r="G22" s="138"/>
      <c r="H22" s="138"/>
      <c r="I22" s="138"/>
      <c r="J22" s="209">
        <f>Poc.strana!$C$38</f>
        <v>0</v>
      </c>
      <c r="K22" s="138"/>
      <c r="L22" s="142"/>
      <c r="M22" s="66">
        <f t="shared" si="6"/>
        <v>0</v>
      </c>
      <c r="N22" s="145"/>
      <c r="O22" s="145"/>
      <c r="P22" s="145"/>
      <c r="Q22" s="146"/>
      <c r="R22" s="147"/>
      <c r="S22" s="94">
        <f t="shared" si="0"/>
        <v>0</v>
      </c>
      <c r="T22" s="155"/>
      <c r="U22" s="155"/>
      <c r="V22" s="155"/>
      <c r="W22" s="155"/>
      <c r="X22" s="155"/>
      <c r="Y22" s="21">
        <f t="shared" si="5"/>
        <v>0</v>
      </c>
      <c r="Z22" s="155"/>
      <c r="AA22" s="155"/>
      <c r="AB22" s="155"/>
      <c r="AC22" s="155"/>
      <c r="AD22" s="21">
        <f t="shared" si="2"/>
        <v>0</v>
      </c>
      <c r="AE22" s="36">
        <f t="shared" si="3"/>
        <v>0</v>
      </c>
    </row>
    <row r="23" spans="2:31" x14ac:dyDescent="0.3">
      <c r="B23" s="10">
        <v>10</v>
      </c>
      <c r="C23" s="138"/>
      <c r="D23" s="138"/>
      <c r="E23" s="209">
        <f>Poc.strana!$C$38</f>
        <v>0</v>
      </c>
      <c r="F23" s="138"/>
      <c r="G23" s="138"/>
      <c r="H23" s="138"/>
      <c r="I23" s="138"/>
      <c r="J23" s="209">
        <f>Poc.strana!$C$38</f>
        <v>0</v>
      </c>
      <c r="K23" s="138"/>
      <c r="L23" s="142"/>
      <c r="M23" s="66">
        <f t="shared" si="6"/>
        <v>0</v>
      </c>
      <c r="N23" s="145"/>
      <c r="O23" s="145"/>
      <c r="P23" s="145"/>
      <c r="Q23" s="146"/>
      <c r="R23" s="147"/>
      <c r="S23" s="94">
        <f t="shared" si="0"/>
        <v>0</v>
      </c>
      <c r="T23" s="155"/>
      <c r="U23" s="155"/>
      <c r="V23" s="155"/>
      <c r="W23" s="155"/>
      <c r="X23" s="155"/>
      <c r="Y23" s="21">
        <f t="shared" si="5"/>
        <v>0</v>
      </c>
      <c r="Z23" s="155"/>
      <c r="AA23" s="155"/>
      <c r="AB23" s="155"/>
      <c r="AC23" s="155"/>
      <c r="AD23" s="21">
        <f t="shared" si="2"/>
        <v>0</v>
      </c>
      <c r="AE23" s="36">
        <f t="shared" si="3"/>
        <v>0</v>
      </c>
    </row>
    <row r="24" spans="2:31" x14ac:dyDescent="0.3">
      <c r="B24" s="10">
        <v>11</v>
      </c>
      <c r="C24" s="138"/>
      <c r="D24" s="138"/>
      <c r="E24" s="209">
        <f>Poc.strana!$C$38</f>
        <v>0</v>
      </c>
      <c r="F24" s="138"/>
      <c r="G24" s="138"/>
      <c r="H24" s="138"/>
      <c r="I24" s="138"/>
      <c r="J24" s="209">
        <f>Poc.strana!$C$38</f>
        <v>0</v>
      </c>
      <c r="K24" s="138"/>
      <c r="L24" s="142"/>
      <c r="M24" s="66">
        <f t="shared" si="6"/>
        <v>0</v>
      </c>
      <c r="N24" s="145"/>
      <c r="O24" s="145"/>
      <c r="P24" s="145"/>
      <c r="Q24" s="146"/>
      <c r="R24" s="147"/>
      <c r="S24" s="94">
        <f t="shared" si="0"/>
        <v>0</v>
      </c>
      <c r="T24" s="155"/>
      <c r="U24" s="155"/>
      <c r="V24" s="155"/>
      <c r="W24" s="155"/>
      <c r="X24" s="155"/>
      <c r="Y24" s="21">
        <f t="shared" si="5"/>
        <v>0</v>
      </c>
      <c r="Z24" s="155"/>
      <c r="AA24" s="155"/>
      <c r="AB24" s="155"/>
      <c r="AC24" s="155"/>
      <c r="AD24" s="21">
        <f t="shared" si="2"/>
        <v>0</v>
      </c>
      <c r="AE24" s="36">
        <f t="shared" si="3"/>
        <v>0</v>
      </c>
    </row>
    <row r="25" spans="2:31" x14ac:dyDescent="0.3">
      <c r="B25" s="10">
        <v>12</v>
      </c>
      <c r="C25" s="138"/>
      <c r="D25" s="138"/>
      <c r="E25" s="209">
        <f>Poc.strana!$C$38</f>
        <v>0</v>
      </c>
      <c r="F25" s="138"/>
      <c r="G25" s="138"/>
      <c r="H25" s="138"/>
      <c r="I25" s="138"/>
      <c r="J25" s="209">
        <f>Poc.strana!$C$38</f>
        <v>0</v>
      </c>
      <c r="K25" s="138"/>
      <c r="L25" s="142"/>
      <c r="M25" s="66">
        <f t="shared" si="6"/>
        <v>0</v>
      </c>
      <c r="N25" s="145"/>
      <c r="O25" s="145"/>
      <c r="P25" s="145"/>
      <c r="Q25" s="146"/>
      <c r="R25" s="147"/>
      <c r="S25" s="94">
        <f t="shared" si="0"/>
        <v>0</v>
      </c>
      <c r="T25" s="155"/>
      <c r="U25" s="155"/>
      <c r="V25" s="155"/>
      <c r="W25" s="155"/>
      <c r="X25" s="155"/>
      <c r="Y25" s="21">
        <f t="shared" si="5"/>
        <v>0</v>
      </c>
      <c r="Z25" s="155"/>
      <c r="AA25" s="155"/>
      <c r="AB25" s="155"/>
      <c r="AC25" s="155"/>
      <c r="AD25" s="21">
        <f t="shared" si="2"/>
        <v>0</v>
      </c>
      <c r="AE25" s="36">
        <f t="shared" si="3"/>
        <v>0</v>
      </c>
    </row>
    <row r="26" spans="2:31" x14ac:dyDescent="0.3">
      <c r="B26" s="10">
        <v>13</v>
      </c>
      <c r="C26" s="138"/>
      <c r="D26" s="138"/>
      <c r="E26" s="209">
        <f>Poc.strana!$C$38</f>
        <v>0</v>
      </c>
      <c r="F26" s="138"/>
      <c r="G26" s="138"/>
      <c r="H26" s="138"/>
      <c r="I26" s="138"/>
      <c r="J26" s="209">
        <f>Poc.strana!$C$38</f>
        <v>0</v>
      </c>
      <c r="K26" s="138"/>
      <c r="L26" s="142"/>
      <c r="M26" s="66">
        <f t="shared" si="6"/>
        <v>0</v>
      </c>
      <c r="N26" s="145"/>
      <c r="O26" s="145"/>
      <c r="P26" s="145"/>
      <c r="Q26" s="146"/>
      <c r="R26" s="147"/>
      <c r="S26" s="94">
        <f t="shared" si="0"/>
        <v>0</v>
      </c>
      <c r="T26" s="155"/>
      <c r="U26" s="155"/>
      <c r="V26" s="155"/>
      <c r="W26" s="155"/>
      <c r="X26" s="155"/>
      <c r="Y26" s="21">
        <f t="shared" si="5"/>
        <v>0</v>
      </c>
      <c r="Z26" s="155"/>
      <c r="AA26" s="155"/>
      <c r="AB26" s="155"/>
      <c r="AC26" s="155"/>
      <c r="AD26" s="21">
        <f t="shared" si="2"/>
        <v>0</v>
      </c>
      <c r="AE26" s="36">
        <f t="shared" si="3"/>
        <v>0</v>
      </c>
    </row>
    <row r="27" spans="2:31" x14ac:dyDescent="0.3">
      <c r="B27" s="10">
        <v>14</v>
      </c>
      <c r="C27" s="138"/>
      <c r="D27" s="138"/>
      <c r="E27" s="209">
        <f>Poc.strana!$C$38</f>
        <v>0</v>
      </c>
      <c r="F27" s="138"/>
      <c r="G27" s="138"/>
      <c r="H27" s="138"/>
      <c r="I27" s="138"/>
      <c r="J27" s="209">
        <f>Poc.strana!$C$38</f>
        <v>0</v>
      </c>
      <c r="K27" s="138"/>
      <c r="L27" s="142"/>
      <c r="M27" s="66">
        <f t="shared" si="6"/>
        <v>0</v>
      </c>
      <c r="N27" s="145"/>
      <c r="O27" s="145"/>
      <c r="P27" s="145"/>
      <c r="Q27" s="146"/>
      <c r="R27" s="147"/>
      <c r="S27" s="94">
        <f t="shared" si="0"/>
        <v>0</v>
      </c>
      <c r="T27" s="155"/>
      <c r="U27" s="155"/>
      <c r="V27" s="155"/>
      <c r="W27" s="155"/>
      <c r="X27" s="155"/>
      <c r="Y27" s="21">
        <f t="shared" si="5"/>
        <v>0</v>
      </c>
      <c r="Z27" s="155"/>
      <c r="AA27" s="155"/>
      <c r="AB27" s="155"/>
      <c r="AC27" s="155"/>
      <c r="AD27" s="21">
        <f t="shared" si="2"/>
        <v>0</v>
      </c>
      <c r="AE27" s="36">
        <f t="shared" si="3"/>
        <v>0</v>
      </c>
    </row>
    <row r="28" spans="2:31" x14ac:dyDescent="0.3">
      <c r="B28" s="10">
        <v>15</v>
      </c>
      <c r="C28" s="138"/>
      <c r="D28" s="138"/>
      <c r="E28" s="209">
        <f>Poc.strana!$C$38</f>
        <v>0</v>
      </c>
      <c r="F28" s="138"/>
      <c r="G28" s="138"/>
      <c r="H28" s="138"/>
      <c r="I28" s="138"/>
      <c r="J28" s="209">
        <f>Poc.strana!$C$38</f>
        <v>0</v>
      </c>
      <c r="K28" s="138"/>
      <c r="L28" s="142"/>
      <c r="M28" s="66">
        <f t="shared" si="6"/>
        <v>0</v>
      </c>
      <c r="N28" s="145"/>
      <c r="O28" s="145"/>
      <c r="P28" s="145"/>
      <c r="Q28" s="146"/>
      <c r="R28" s="147"/>
      <c r="S28" s="94">
        <f t="shared" si="0"/>
        <v>0</v>
      </c>
      <c r="T28" s="155"/>
      <c r="U28" s="155"/>
      <c r="V28" s="155"/>
      <c r="W28" s="155"/>
      <c r="X28" s="155"/>
      <c r="Y28" s="21">
        <f t="shared" si="5"/>
        <v>0</v>
      </c>
      <c r="Z28" s="155"/>
      <c r="AA28" s="155"/>
      <c r="AB28" s="155"/>
      <c r="AC28" s="155"/>
      <c r="AD28" s="21">
        <f t="shared" si="2"/>
        <v>0</v>
      </c>
      <c r="AE28" s="36">
        <f t="shared" si="3"/>
        <v>0</v>
      </c>
    </row>
    <row r="29" spans="2:31" x14ac:dyDescent="0.3">
      <c r="B29" s="10">
        <v>16</v>
      </c>
      <c r="C29" s="138"/>
      <c r="D29" s="138"/>
      <c r="E29" s="209">
        <f>Poc.strana!$C$38</f>
        <v>0</v>
      </c>
      <c r="F29" s="138"/>
      <c r="G29" s="138"/>
      <c r="H29" s="138"/>
      <c r="I29" s="138"/>
      <c r="J29" s="209">
        <f>Poc.strana!$C$38</f>
        <v>0</v>
      </c>
      <c r="K29" s="138"/>
      <c r="L29" s="142"/>
      <c r="M29" s="66">
        <f t="shared" si="6"/>
        <v>0</v>
      </c>
      <c r="N29" s="145"/>
      <c r="O29" s="145"/>
      <c r="P29" s="145"/>
      <c r="Q29" s="146"/>
      <c r="R29" s="147"/>
      <c r="S29" s="94">
        <f t="shared" si="0"/>
        <v>0</v>
      </c>
      <c r="T29" s="155"/>
      <c r="U29" s="155"/>
      <c r="V29" s="155"/>
      <c r="W29" s="155"/>
      <c r="X29" s="155"/>
      <c r="Y29" s="21">
        <f t="shared" si="5"/>
        <v>0</v>
      </c>
      <c r="Z29" s="155"/>
      <c r="AA29" s="155"/>
      <c r="AB29" s="155"/>
      <c r="AC29" s="155"/>
      <c r="AD29" s="21">
        <f t="shared" si="2"/>
        <v>0</v>
      </c>
      <c r="AE29" s="36">
        <f t="shared" si="3"/>
        <v>0</v>
      </c>
    </row>
    <row r="30" spans="2:31" x14ac:dyDescent="0.3">
      <c r="B30" s="10">
        <v>17</v>
      </c>
      <c r="C30" s="138"/>
      <c r="D30" s="138"/>
      <c r="E30" s="209">
        <f>Poc.strana!$C$38</f>
        <v>0</v>
      </c>
      <c r="F30" s="138"/>
      <c r="G30" s="138"/>
      <c r="H30" s="138"/>
      <c r="I30" s="138"/>
      <c r="J30" s="209">
        <f>Poc.strana!$C$38</f>
        <v>0</v>
      </c>
      <c r="K30" s="138"/>
      <c r="L30" s="142"/>
      <c r="M30" s="66">
        <f t="shared" si="6"/>
        <v>0</v>
      </c>
      <c r="N30" s="145"/>
      <c r="O30" s="145"/>
      <c r="P30" s="145"/>
      <c r="Q30" s="146"/>
      <c r="R30" s="147"/>
      <c r="S30" s="94">
        <f t="shared" si="0"/>
        <v>0</v>
      </c>
      <c r="T30" s="155"/>
      <c r="U30" s="155"/>
      <c r="V30" s="155"/>
      <c r="W30" s="155"/>
      <c r="X30" s="155"/>
      <c r="Y30" s="21">
        <f t="shared" si="5"/>
        <v>0</v>
      </c>
      <c r="Z30" s="155"/>
      <c r="AA30" s="155"/>
      <c r="AB30" s="155"/>
      <c r="AC30" s="155"/>
      <c r="AD30" s="21">
        <f t="shared" si="2"/>
        <v>0</v>
      </c>
      <c r="AE30" s="36">
        <f t="shared" si="3"/>
        <v>0</v>
      </c>
    </row>
    <row r="31" spans="2:31" x14ac:dyDescent="0.3">
      <c r="B31" s="10">
        <v>18</v>
      </c>
      <c r="C31" s="138"/>
      <c r="D31" s="138"/>
      <c r="E31" s="209">
        <f>Poc.strana!$C$38</f>
        <v>0</v>
      </c>
      <c r="F31" s="138"/>
      <c r="G31" s="138"/>
      <c r="H31" s="138"/>
      <c r="I31" s="138"/>
      <c r="J31" s="209">
        <f>Poc.strana!$C$38</f>
        <v>0</v>
      </c>
      <c r="K31" s="138"/>
      <c r="L31" s="142"/>
      <c r="M31" s="66">
        <f t="shared" si="6"/>
        <v>0</v>
      </c>
      <c r="N31" s="145"/>
      <c r="O31" s="145"/>
      <c r="P31" s="145"/>
      <c r="Q31" s="146"/>
      <c r="R31" s="147"/>
      <c r="S31" s="94">
        <f t="shared" si="0"/>
        <v>0</v>
      </c>
      <c r="T31" s="155"/>
      <c r="U31" s="155"/>
      <c r="V31" s="155"/>
      <c r="W31" s="155"/>
      <c r="X31" s="155"/>
      <c r="Y31" s="21">
        <f t="shared" si="5"/>
        <v>0</v>
      </c>
      <c r="Z31" s="155"/>
      <c r="AA31" s="155"/>
      <c r="AB31" s="155"/>
      <c r="AC31" s="155"/>
      <c r="AD31" s="21">
        <f t="shared" si="2"/>
        <v>0</v>
      </c>
      <c r="AE31" s="36">
        <f t="shared" si="3"/>
        <v>0</v>
      </c>
    </row>
    <row r="32" spans="2:31" x14ac:dyDescent="0.3">
      <c r="B32" s="10">
        <v>19</v>
      </c>
      <c r="C32" s="138"/>
      <c r="D32" s="138"/>
      <c r="E32" s="209">
        <f>Poc.strana!$C$38</f>
        <v>0</v>
      </c>
      <c r="F32" s="138"/>
      <c r="G32" s="138"/>
      <c r="H32" s="138"/>
      <c r="I32" s="138"/>
      <c r="J32" s="209">
        <f>Poc.strana!$C$38</f>
        <v>0</v>
      </c>
      <c r="K32" s="138"/>
      <c r="L32" s="142"/>
      <c r="M32" s="66">
        <f t="shared" si="6"/>
        <v>0</v>
      </c>
      <c r="N32" s="145"/>
      <c r="O32" s="145"/>
      <c r="P32" s="145"/>
      <c r="Q32" s="146"/>
      <c r="R32" s="147"/>
      <c r="S32" s="94">
        <f t="shared" si="0"/>
        <v>0</v>
      </c>
      <c r="T32" s="155"/>
      <c r="U32" s="155"/>
      <c r="V32" s="155"/>
      <c r="W32" s="155"/>
      <c r="X32" s="155"/>
      <c r="Y32" s="21">
        <f t="shared" si="5"/>
        <v>0</v>
      </c>
      <c r="Z32" s="155"/>
      <c r="AA32" s="155"/>
      <c r="AB32" s="155"/>
      <c r="AC32" s="155"/>
      <c r="AD32" s="21">
        <f t="shared" si="2"/>
        <v>0</v>
      </c>
      <c r="AE32" s="36">
        <f t="shared" si="3"/>
        <v>0</v>
      </c>
    </row>
    <row r="33" spans="2:31" x14ac:dyDescent="0.3">
      <c r="B33" s="10">
        <v>20</v>
      </c>
      <c r="C33" s="138"/>
      <c r="D33" s="138"/>
      <c r="E33" s="209">
        <f>Poc.strana!$C$38</f>
        <v>0</v>
      </c>
      <c r="F33" s="138"/>
      <c r="G33" s="138"/>
      <c r="H33" s="138"/>
      <c r="I33" s="138"/>
      <c r="J33" s="209">
        <f>Poc.strana!$C$38</f>
        <v>0</v>
      </c>
      <c r="K33" s="138"/>
      <c r="L33" s="142"/>
      <c r="M33" s="66">
        <f t="shared" si="6"/>
        <v>0</v>
      </c>
      <c r="N33" s="145"/>
      <c r="O33" s="145"/>
      <c r="P33" s="145"/>
      <c r="Q33" s="146"/>
      <c r="R33" s="147"/>
      <c r="S33" s="94">
        <f t="shared" si="0"/>
        <v>0</v>
      </c>
      <c r="T33" s="155"/>
      <c r="U33" s="155"/>
      <c r="V33" s="155"/>
      <c r="W33" s="155"/>
      <c r="X33" s="155"/>
      <c r="Y33" s="21">
        <f t="shared" si="5"/>
        <v>0</v>
      </c>
      <c r="Z33" s="155"/>
      <c r="AA33" s="155"/>
      <c r="AB33" s="155"/>
      <c r="AC33" s="155"/>
      <c r="AD33" s="21">
        <f t="shared" si="2"/>
        <v>0</v>
      </c>
      <c r="AE33" s="36">
        <f t="shared" si="3"/>
        <v>0</v>
      </c>
    </row>
    <row r="34" spans="2:31" x14ac:dyDescent="0.3">
      <c r="B34" s="10">
        <v>21</v>
      </c>
      <c r="C34" s="138"/>
      <c r="D34" s="138"/>
      <c r="E34" s="209">
        <f>Poc.strana!$C$38</f>
        <v>0</v>
      </c>
      <c r="F34" s="138"/>
      <c r="G34" s="138"/>
      <c r="H34" s="138"/>
      <c r="I34" s="138"/>
      <c r="J34" s="209">
        <f>Poc.strana!$C$38</f>
        <v>0</v>
      </c>
      <c r="K34" s="138"/>
      <c r="L34" s="142"/>
      <c r="M34" s="66">
        <f t="shared" si="6"/>
        <v>0</v>
      </c>
      <c r="N34" s="145"/>
      <c r="O34" s="145"/>
      <c r="P34" s="145"/>
      <c r="Q34" s="146"/>
      <c r="R34" s="147"/>
      <c r="S34" s="94">
        <f t="shared" si="0"/>
        <v>0</v>
      </c>
      <c r="T34" s="155"/>
      <c r="U34" s="155"/>
      <c r="V34" s="155"/>
      <c r="W34" s="155"/>
      <c r="X34" s="155"/>
      <c r="Y34" s="21">
        <f t="shared" si="5"/>
        <v>0</v>
      </c>
      <c r="Z34" s="155"/>
      <c r="AA34" s="155"/>
      <c r="AB34" s="155"/>
      <c r="AC34" s="155"/>
      <c r="AD34" s="21">
        <f t="shared" si="2"/>
        <v>0</v>
      </c>
      <c r="AE34" s="36">
        <f t="shared" si="3"/>
        <v>0</v>
      </c>
    </row>
    <row r="35" spans="2:31" x14ac:dyDescent="0.3">
      <c r="B35" s="10">
        <v>22</v>
      </c>
      <c r="C35" s="138"/>
      <c r="D35" s="138"/>
      <c r="E35" s="209">
        <f>Poc.strana!$C$38</f>
        <v>0</v>
      </c>
      <c r="F35" s="138"/>
      <c r="G35" s="138"/>
      <c r="H35" s="138"/>
      <c r="I35" s="138"/>
      <c r="J35" s="209">
        <f>Poc.strana!$C$38</f>
        <v>0</v>
      </c>
      <c r="K35" s="138"/>
      <c r="L35" s="142"/>
      <c r="M35" s="66">
        <f t="shared" si="6"/>
        <v>0</v>
      </c>
      <c r="N35" s="145"/>
      <c r="O35" s="145"/>
      <c r="P35" s="145"/>
      <c r="Q35" s="146"/>
      <c r="R35" s="147"/>
      <c r="S35" s="94">
        <f t="shared" si="0"/>
        <v>0</v>
      </c>
      <c r="T35" s="155"/>
      <c r="U35" s="155"/>
      <c r="V35" s="155"/>
      <c r="W35" s="155"/>
      <c r="X35" s="155"/>
      <c r="Y35" s="21">
        <f t="shared" si="5"/>
        <v>0</v>
      </c>
      <c r="Z35" s="155"/>
      <c r="AA35" s="155"/>
      <c r="AB35" s="155"/>
      <c r="AC35" s="155"/>
      <c r="AD35" s="21">
        <f t="shared" si="2"/>
        <v>0</v>
      </c>
      <c r="AE35" s="36">
        <f t="shared" si="3"/>
        <v>0</v>
      </c>
    </row>
    <row r="36" spans="2:31" x14ac:dyDescent="0.3">
      <c r="B36" s="10">
        <v>23</v>
      </c>
      <c r="C36" s="138"/>
      <c r="D36" s="138"/>
      <c r="E36" s="209">
        <f>Poc.strana!$C$38</f>
        <v>0</v>
      </c>
      <c r="F36" s="138"/>
      <c r="G36" s="138"/>
      <c r="H36" s="138"/>
      <c r="I36" s="138"/>
      <c r="J36" s="209">
        <f>Poc.strana!$C$38</f>
        <v>0</v>
      </c>
      <c r="K36" s="138"/>
      <c r="L36" s="142"/>
      <c r="M36" s="66">
        <f t="shared" si="6"/>
        <v>0</v>
      </c>
      <c r="N36" s="145"/>
      <c r="O36" s="145"/>
      <c r="P36" s="145"/>
      <c r="Q36" s="146"/>
      <c r="R36" s="147"/>
      <c r="S36" s="94">
        <f t="shared" si="0"/>
        <v>0</v>
      </c>
      <c r="T36" s="155"/>
      <c r="U36" s="155"/>
      <c r="V36" s="155"/>
      <c r="W36" s="155"/>
      <c r="X36" s="155"/>
      <c r="Y36" s="21">
        <f t="shared" si="5"/>
        <v>0</v>
      </c>
      <c r="Z36" s="155"/>
      <c r="AA36" s="155"/>
      <c r="AB36" s="155"/>
      <c r="AC36" s="155"/>
      <c r="AD36" s="21">
        <f t="shared" si="2"/>
        <v>0</v>
      </c>
      <c r="AE36" s="36">
        <f t="shared" si="3"/>
        <v>0</v>
      </c>
    </row>
    <row r="37" spans="2:31" x14ac:dyDescent="0.3">
      <c r="B37" s="10">
        <v>24</v>
      </c>
      <c r="C37" s="138"/>
      <c r="D37" s="138"/>
      <c r="E37" s="209">
        <f>Poc.strana!$C$38</f>
        <v>0</v>
      </c>
      <c r="F37" s="138"/>
      <c r="G37" s="138"/>
      <c r="H37" s="138"/>
      <c r="I37" s="138"/>
      <c r="J37" s="209">
        <f>Poc.strana!$C$38</f>
        <v>0</v>
      </c>
      <c r="K37" s="138"/>
      <c r="L37" s="142"/>
      <c r="M37" s="66">
        <f t="shared" si="6"/>
        <v>0</v>
      </c>
      <c r="N37" s="145"/>
      <c r="O37" s="145"/>
      <c r="P37" s="145"/>
      <c r="Q37" s="146"/>
      <c r="R37" s="147"/>
      <c r="S37" s="94">
        <f t="shared" si="0"/>
        <v>0</v>
      </c>
      <c r="T37" s="155"/>
      <c r="U37" s="155"/>
      <c r="V37" s="155"/>
      <c r="W37" s="155"/>
      <c r="X37" s="155"/>
      <c r="Y37" s="21">
        <f t="shared" si="5"/>
        <v>0</v>
      </c>
      <c r="Z37" s="155"/>
      <c r="AA37" s="155"/>
      <c r="AB37" s="155"/>
      <c r="AC37" s="155"/>
      <c r="AD37" s="21">
        <f t="shared" si="2"/>
        <v>0</v>
      </c>
      <c r="AE37" s="36">
        <f t="shared" si="3"/>
        <v>0</v>
      </c>
    </row>
    <row r="38" spans="2:31" x14ac:dyDescent="0.3">
      <c r="B38" s="10">
        <v>25</v>
      </c>
      <c r="C38" s="138"/>
      <c r="D38" s="138"/>
      <c r="E38" s="209">
        <f>Poc.strana!$C$38</f>
        <v>0</v>
      </c>
      <c r="F38" s="138"/>
      <c r="G38" s="138"/>
      <c r="H38" s="138"/>
      <c r="I38" s="138"/>
      <c r="J38" s="209">
        <f>Poc.strana!$C$38</f>
        <v>0</v>
      </c>
      <c r="K38" s="138"/>
      <c r="L38" s="142"/>
      <c r="M38" s="66">
        <f t="shared" si="6"/>
        <v>0</v>
      </c>
      <c r="N38" s="145"/>
      <c r="O38" s="145"/>
      <c r="P38" s="145"/>
      <c r="Q38" s="146"/>
      <c r="R38" s="147"/>
      <c r="S38" s="94">
        <f t="shared" si="0"/>
        <v>0</v>
      </c>
      <c r="T38" s="155"/>
      <c r="U38" s="155"/>
      <c r="V38" s="155"/>
      <c r="W38" s="155"/>
      <c r="X38" s="155"/>
      <c r="Y38" s="21">
        <f t="shared" si="5"/>
        <v>0</v>
      </c>
      <c r="Z38" s="155"/>
      <c r="AA38" s="155"/>
      <c r="AB38" s="155"/>
      <c r="AC38" s="155"/>
      <c r="AD38" s="21">
        <f t="shared" si="2"/>
        <v>0</v>
      </c>
      <c r="AE38" s="36">
        <f t="shared" si="3"/>
        <v>0</v>
      </c>
    </row>
    <row r="39" spans="2:31" x14ac:dyDescent="0.3">
      <c r="B39" s="10">
        <v>26</v>
      </c>
      <c r="C39" s="138"/>
      <c r="D39" s="138"/>
      <c r="E39" s="209">
        <f>Poc.strana!$C$38</f>
        <v>0</v>
      </c>
      <c r="F39" s="138"/>
      <c r="G39" s="138"/>
      <c r="H39" s="138"/>
      <c r="I39" s="138"/>
      <c r="J39" s="209">
        <f>Poc.strana!$C$38</f>
        <v>0</v>
      </c>
      <c r="K39" s="138"/>
      <c r="L39" s="142"/>
      <c r="M39" s="66">
        <f t="shared" si="6"/>
        <v>0</v>
      </c>
      <c r="N39" s="145"/>
      <c r="O39" s="145"/>
      <c r="P39" s="145"/>
      <c r="Q39" s="146"/>
      <c r="R39" s="147"/>
      <c r="S39" s="94">
        <f t="shared" si="0"/>
        <v>0</v>
      </c>
      <c r="T39" s="155"/>
      <c r="U39" s="155"/>
      <c r="V39" s="155"/>
      <c r="W39" s="155"/>
      <c r="X39" s="155"/>
      <c r="Y39" s="21">
        <f t="shared" si="5"/>
        <v>0</v>
      </c>
      <c r="Z39" s="155"/>
      <c r="AA39" s="155"/>
      <c r="AB39" s="155"/>
      <c r="AC39" s="155"/>
      <c r="AD39" s="21">
        <f t="shared" si="2"/>
        <v>0</v>
      </c>
      <c r="AE39" s="36">
        <f t="shared" si="3"/>
        <v>0</v>
      </c>
    </row>
    <row r="40" spans="2:31" x14ac:dyDescent="0.3">
      <c r="B40" s="10">
        <v>27</v>
      </c>
      <c r="C40" s="138"/>
      <c r="D40" s="138"/>
      <c r="E40" s="209">
        <f>Poc.strana!$C$38</f>
        <v>0</v>
      </c>
      <c r="F40" s="138"/>
      <c r="G40" s="138"/>
      <c r="H40" s="138"/>
      <c r="I40" s="138"/>
      <c r="J40" s="209">
        <f>Poc.strana!$C$38</f>
        <v>0</v>
      </c>
      <c r="K40" s="138"/>
      <c r="L40" s="142"/>
      <c r="M40" s="66">
        <f t="shared" si="6"/>
        <v>0</v>
      </c>
      <c r="N40" s="145"/>
      <c r="O40" s="145"/>
      <c r="P40" s="145"/>
      <c r="Q40" s="146"/>
      <c r="R40" s="147"/>
      <c r="S40" s="94">
        <f t="shared" si="0"/>
        <v>0</v>
      </c>
      <c r="T40" s="155"/>
      <c r="U40" s="155"/>
      <c r="V40" s="155"/>
      <c r="W40" s="155"/>
      <c r="X40" s="155"/>
      <c r="Y40" s="21">
        <f t="shared" si="5"/>
        <v>0</v>
      </c>
      <c r="Z40" s="155"/>
      <c r="AA40" s="155"/>
      <c r="AB40" s="155"/>
      <c r="AC40" s="155"/>
      <c r="AD40" s="21">
        <f t="shared" si="2"/>
        <v>0</v>
      </c>
      <c r="AE40" s="36">
        <f t="shared" si="3"/>
        <v>0</v>
      </c>
    </row>
    <row r="41" spans="2:31" x14ac:dyDescent="0.3">
      <c r="B41" s="10">
        <v>28</v>
      </c>
      <c r="C41" s="138"/>
      <c r="D41" s="138"/>
      <c r="E41" s="209">
        <f>Poc.strana!$C$38</f>
        <v>0</v>
      </c>
      <c r="F41" s="138"/>
      <c r="G41" s="138"/>
      <c r="H41" s="138"/>
      <c r="I41" s="138"/>
      <c r="J41" s="209">
        <f>Poc.strana!$C$38</f>
        <v>0</v>
      </c>
      <c r="K41" s="138"/>
      <c r="L41" s="142"/>
      <c r="M41" s="66">
        <f t="shared" si="6"/>
        <v>0</v>
      </c>
      <c r="N41" s="145"/>
      <c r="O41" s="145"/>
      <c r="P41" s="145"/>
      <c r="Q41" s="146"/>
      <c r="R41" s="147"/>
      <c r="S41" s="94">
        <f t="shared" si="0"/>
        <v>0</v>
      </c>
      <c r="T41" s="155"/>
      <c r="U41" s="155"/>
      <c r="V41" s="155"/>
      <c r="W41" s="155"/>
      <c r="X41" s="155"/>
      <c r="Y41" s="21">
        <f t="shared" si="5"/>
        <v>0</v>
      </c>
      <c r="Z41" s="155"/>
      <c r="AA41" s="155"/>
      <c r="AB41" s="155"/>
      <c r="AC41" s="155"/>
      <c r="AD41" s="21">
        <f t="shared" si="2"/>
        <v>0</v>
      </c>
      <c r="AE41" s="36">
        <f t="shared" si="3"/>
        <v>0</v>
      </c>
    </row>
    <row r="42" spans="2:31" x14ac:dyDescent="0.3">
      <c r="B42" s="10">
        <v>29</v>
      </c>
      <c r="C42" s="138"/>
      <c r="D42" s="138"/>
      <c r="E42" s="209">
        <f>Poc.strana!$C$38</f>
        <v>0</v>
      </c>
      <c r="F42" s="138"/>
      <c r="G42" s="138"/>
      <c r="H42" s="138"/>
      <c r="I42" s="138"/>
      <c r="J42" s="209">
        <f>Poc.strana!$C$38</f>
        <v>0</v>
      </c>
      <c r="K42" s="138"/>
      <c r="L42" s="142"/>
      <c r="M42" s="66">
        <f t="shared" si="6"/>
        <v>0</v>
      </c>
      <c r="N42" s="145"/>
      <c r="O42" s="145"/>
      <c r="P42" s="145"/>
      <c r="Q42" s="146"/>
      <c r="R42" s="147"/>
      <c r="S42" s="94">
        <f t="shared" si="0"/>
        <v>0</v>
      </c>
      <c r="T42" s="155"/>
      <c r="U42" s="155"/>
      <c r="V42" s="155"/>
      <c r="W42" s="155"/>
      <c r="X42" s="155"/>
      <c r="Y42" s="21">
        <f t="shared" si="5"/>
        <v>0</v>
      </c>
      <c r="Z42" s="155"/>
      <c r="AA42" s="155"/>
      <c r="AB42" s="155"/>
      <c r="AC42" s="155"/>
      <c r="AD42" s="21">
        <f t="shared" si="2"/>
        <v>0</v>
      </c>
      <c r="AE42" s="36">
        <f t="shared" si="3"/>
        <v>0</v>
      </c>
    </row>
    <row r="43" spans="2:31" x14ac:dyDescent="0.3">
      <c r="B43" s="10">
        <v>30</v>
      </c>
      <c r="C43" s="138"/>
      <c r="D43" s="138"/>
      <c r="E43" s="209">
        <f>Poc.strana!$C$38</f>
        <v>0</v>
      </c>
      <c r="F43" s="138"/>
      <c r="G43" s="138"/>
      <c r="H43" s="138"/>
      <c r="I43" s="138"/>
      <c r="J43" s="209">
        <f>Poc.strana!$C$38</f>
        <v>0</v>
      </c>
      <c r="K43" s="138"/>
      <c r="L43" s="142"/>
      <c r="M43" s="66">
        <f t="shared" si="6"/>
        <v>0</v>
      </c>
      <c r="N43" s="145"/>
      <c r="O43" s="145"/>
      <c r="P43" s="145"/>
      <c r="Q43" s="146"/>
      <c r="R43" s="147"/>
      <c r="S43" s="94">
        <f t="shared" si="0"/>
        <v>0</v>
      </c>
      <c r="T43" s="155"/>
      <c r="U43" s="155"/>
      <c r="V43" s="155"/>
      <c r="W43" s="155"/>
      <c r="X43" s="155"/>
      <c r="Y43" s="21">
        <f t="shared" si="5"/>
        <v>0</v>
      </c>
      <c r="Z43" s="155"/>
      <c r="AA43" s="155"/>
      <c r="AB43" s="155"/>
      <c r="AC43" s="155"/>
      <c r="AD43" s="21">
        <f t="shared" si="2"/>
        <v>0</v>
      </c>
      <c r="AE43" s="36">
        <f t="shared" si="3"/>
        <v>0</v>
      </c>
    </row>
    <row r="44" spans="2:31" x14ac:dyDescent="0.3">
      <c r="B44" s="10">
        <v>31</v>
      </c>
      <c r="C44" s="138"/>
      <c r="D44" s="138"/>
      <c r="E44" s="209">
        <f>Poc.strana!$C$38</f>
        <v>0</v>
      </c>
      <c r="F44" s="138"/>
      <c r="G44" s="138"/>
      <c r="H44" s="138"/>
      <c r="I44" s="138"/>
      <c r="J44" s="209">
        <f>Poc.strana!$C$38</f>
        <v>0</v>
      </c>
      <c r="K44" s="138"/>
      <c r="L44" s="142"/>
      <c r="M44" s="66">
        <f t="shared" si="6"/>
        <v>0</v>
      </c>
      <c r="N44" s="145"/>
      <c r="O44" s="145"/>
      <c r="P44" s="145"/>
      <c r="Q44" s="146"/>
      <c r="R44" s="147"/>
      <c r="S44" s="94">
        <f t="shared" si="0"/>
        <v>0</v>
      </c>
      <c r="T44" s="155"/>
      <c r="U44" s="155"/>
      <c r="V44" s="155"/>
      <c r="W44" s="155"/>
      <c r="X44" s="155"/>
      <c r="Y44" s="21">
        <f t="shared" si="5"/>
        <v>0</v>
      </c>
      <c r="Z44" s="155"/>
      <c r="AA44" s="155"/>
      <c r="AB44" s="155"/>
      <c r="AC44" s="155"/>
      <c r="AD44" s="21">
        <f t="shared" si="2"/>
        <v>0</v>
      </c>
      <c r="AE44" s="36">
        <f t="shared" si="3"/>
        <v>0</v>
      </c>
    </row>
    <row r="45" spans="2:31" x14ac:dyDescent="0.3">
      <c r="B45" s="10">
        <v>32</v>
      </c>
      <c r="C45" s="138"/>
      <c r="D45" s="138"/>
      <c r="E45" s="209">
        <f>Poc.strana!$C$38</f>
        <v>0</v>
      </c>
      <c r="F45" s="138"/>
      <c r="G45" s="138"/>
      <c r="H45" s="138"/>
      <c r="I45" s="138"/>
      <c r="J45" s="209">
        <f>Poc.strana!$C$38</f>
        <v>0</v>
      </c>
      <c r="K45" s="138"/>
      <c r="L45" s="142"/>
      <c r="M45" s="66">
        <f t="shared" si="6"/>
        <v>0</v>
      </c>
      <c r="N45" s="145"/>
      <c r="O45" s="145"/>
      <c r="P45" s="145"/>
      <c r="Q45" s="146"/>
      <c r="R45" s="147"/>
      <c r="S45" s="94">
        <f t="shared" si="0"/>
        <v>0</v>
      </c>
      <c r="T45" s="155"/>
      <c r="U45" s="155"/>
      <c r="V45" s="155"/>
      <c r="W45" s="155"/>
      <c r="X45" s="155"/>
      <c r="Y45" s="21">
        <f t="shared" si="5"/>
        <v>0</v>
      </c>
      <c r="Z45" s="155"/>
      <c r="AA45" s="155"/>
      <c r="AB45" s="155"/>
      <c r="AC45" s="155"/>
      <c r="AD45" s="21">
        <f t="shared" si="2"/>
        <v>0</v>
      </c>
      <c r="AE45" s="36">
        <f t="shared" si="3"/>
        <v>0</v>
      </c>
    </row>
    <row r="46" spans="2:31" x14ac:dyDescent="0.3">
      <c r="B46" s="10">
        <v>33</v>
      </c>
      <c r="C46" s="138"/>
      <c r="D46" s="138"/>
      <c r="E46" s="209">
        <f>Poc.strana!$C$38</f>
        <v>0</v>
      </c>
      <c r="F46" s="138"/>
      <c r="G46" s="138"/>
      <c r="H46" s="138"/>
      <c r="I46" s="138"/>
      <c r="J46" s="209">
        <f>Poc.strana!$C$38</f>
        <v>0</v>
      </c>
      <c r="K46" s="138"/>
      <c r="L46" s="142"/>
      <c r="M46" s="66">
        <f t="shared" si="6"/>
        <v>0</v>
      </c>
      <c r="N46" s="145"/>
      <c r="O46" s="145"/>
      <c r="P46" s="145"/>
      <c r="Q46" s="146"/>
      <c r="R46" s="147"/>
      <c r="S46" s="94">
        <f t="shared" ref="S46:S77" si="7">+M46*R46/60</f>
        <v>0</v>
      </c>
      <c r="T46" s="155"/>
      <c r="U46" s="155"/>
      <c r="V46" s="155"/>
      <c r="W46" s="155"/>
      <c r="X46" s="155"/>
      <c r="Y46" s="21">
        <f t="shared" si="5"/>
        <v>0</v>
      </c>
      <c r="Z46" s="155"/>
      <c r="AA46" s="155"/>
      <c r="AB46" s="155"/>
      <c r="AC46" s="155"/>
      <c r="AD46" s="21">
        <f t="shared" ref="AD46:AD113" si="8">SUM(Z46:AC46)</f>
        <v>0</v>
      </c>
      <c r="AE46" s="36">
        <f t="shared" si="3"/>
        <v>0</v>
      </c>
    </row>
    <row r="47" spans="2:31" x14ac:dyDescent="0.3">
      <c r="B47" s="10">
        <v>34</v>
      </c>
      <c r="C47" s="138"/>
      <c r="D47" s="138"/>
      <c r="E47" s="209">
        <f>Poc.strana!$C$38</f>
        <v>0</v>
      </c>
      <c r="F47" s="138"/>
      <c r="G47" s="138"/>
      <c r="H47" s="138"/>
      <c r="I47" s="138"/>
      <c r="J47" s="209">
        <f>Poc.strana!$C$38</f>
        <v>0</v>
      </c>
      <c r="K47" s="138"/>
      <c r="L47" s="142"/>
      <c r="M47" s="66">
        <f t="shared" si="6"/>
        <v>0</v>
      </c>
      <c r="N47" s="145"/>
      <c r="O47" s="145"/>
      <c r="P47" s="145"/>
      <c r="Q47" s="146"/>
      <c r="R47" s="147"/>
      <c r="S47" s="94">
        <f t="shared" si="7"/>
        <v>0</v>
      </c>
      <c r="T47" s="155"/>
      <c r="U47" s="155"/>
      <c r="V47" s="155"/>
      <c r="W47" s="155"/>
      <c r="X47" s="155"/>
      <c r="Y47" s="21">
        <f t="shared" si="5"/>
        <v>0</v>
      </c>
      <c r="Z47" s="155"/>
      <c r="AA47" s="155"/>
      <c r="AB47" s="155"/>
      <c r="AC47" s="155"/>
      <c r="AD47" s="21">
        <f t="shared" si="8"/>
        <v>0</v>
      </c>
      <c r="AE47" s="36">
        <f t="shared" si="3"/>
        <v>0</v>
      </c>
    </row>
    <row r="48" spans="2:31" x14ac:dyDescent="0.3">
      <c r="B48" s="10">
        <v>35</v>
      </c>
      <c r="C48" s="138"/>
      <c r="D48" s="138"/>
      <c r="E48" s="209">
        <f>Poc.strana!$C$38</f>
        <v>0</v>
      </c>
      <c r="F48" s="138"/>
      <c r="G48" s="138"/>
      <c r="H48" s="138"/>
      <c r="I48" s="138"/>
      <c r="J48" s="209">
        <f>Poc.strana!$C$38</f>
        <v>0</v>
      </c>
      <c r="K48" s="138"/>
      <c r="L48" s="142"/>
      <c r="M48" s="66">
        <f t="shared" si="6"/>
        <v>0</v>
      </c>
      <c r="N48" s="145"/>
      <c r="O48" s="145"/>
      <c r="P48" s="145"/>
      <c r="Q48" s="146"/>
      <c r="R48" s="147"/>
      <c r="S48" s="94">
        <f t="shared" si="7"/>
        <v>0</v>
      </c>
      <c r="T48" s="155"/>
      <c r="U48" s="155"/>
      <c r="V48" s="155"/>
      <c r="W48" s="155"/>
      <c r="X48" s="155"/>
      <c r="Y48" s="21">
        <f t="shared" si="5"/>
        <v>0</v>
      </c>
      <c r="Z48" s="155"/>
      <c r="AA48" s="155"/>
      <c r="AB48" s="155"/>
      <c r="AC48" s="155"/>
      <c r="AD48" s="21">
        <f t="shared" si="8"/>
        <v>0</v>
      </c>
      <c r="AE48" s="36">
        <f t="shared" ref="AE48:AE113" si="9">+Y48+AD48</f>
        <v>0</v>
      </c>
    </row>
    <row r="49" spans="2:31" x14ac:dyDescent="0.3">
      <c r="B49" s="10">
        <v>36</v>
      </c>
      <c r="C49" s="138"/>
      <c r="D49" s="138"/>
      <c r="E49" s="209">
        <f>Poc.strana!$C$38</f>
        <v>0</v>
      </c>
      <c r="F49" s="138"/>
      <c r="G49" s="138"/>
      <c r="H49" s="138"/>
      <c r="I49" s="138"/>
      <c r="J49" s="209">
        <f>Poc.strana!$C$38</f>
        <v>0</v>
      </c>
      <c r="K49" s="138"/>
      <c r="L49" s="142"/>
      <c r="M49" s="66">
        <f t="shared" si="6"/>
        <v>0</v>
      </c>
      <c r="N49" s="145"/>
      <c r="O49" s="145"/>
      <c r="P49" s="145"/>
      <c r="Q49" s="146"/>
      <c r="R49" s="147"/>
      <c r="S49" s="94">
        <f t="shared" si="7"/>
        <v>0</v>
      </c>
      <c r="T49" s="155"/>
      <c r="U49" s="155"/>
      <c r="V49" s="155"/>
      <c r="W49" s="155"/>
      <c r="X49" s="155"/>
      <c r="Y49" s="21">
        <f t="shared" si="5"/>
        <v>0</v>
      </c>
      <c r="Z49" s="155"/>
      <c r="AA49" s="155"/>
      <c r="AB49" s="155"/>
      <c r="AC49" s="155"/>
      <c r="AD49" s="21">
        <f t="shared" si="8"/>
        <v>0</v>
      </c>
      <c r="AE49" s="36">
        <f t="shared" si="9"/>
        <v>0</v>
      </c>
    </row>
    <row r="50" spans="2:31" x14ac:dyDescent="0.3">
      <c r="B50" s="10">
        <v>37</v>
      </c>
      <c r="C50" s="138"/>
      <c r="D50" s="138"/>
      <c r="E50" s="209">
        <f>Poc.strana!$C$38</f>
        <v>0</v>
      </c>
      <c r="F50" s="138"/>
      <c r="G50" s="138"/>
      <c r="H50" s="138"/>
      <c r="I50" s="138"/>
      <c r="J50" s="209">
        <f>Poc.strana!$C$38</f>
        <v>0</v>
      </c>
      <c r="K50" s="138"/>
      <c r="L50" s="142"/>
      <c r="M50" s="66">
        <f t="shared" si="6"/>
        <v>0</v>
      </c>
      <c r="N50" s="145"/>
      <c r="O50" s="145"/>
      <c r="P50" s="145"/>
      <c r="Q50" s="146"/>
      <c r="R50" s="147"/>
      <c r="S50" s="94">
        <f t="shared" si="7"/>
        <v>0</v>
      </c>
      <c r="T50" s="155"/>
      <c r="U50" s="155"/>
      <c r="V50" s="155"/>
      <c r="W50" s="155"/>
      <c r="X50" s="155"/>
      <c r="Y50" s="21">
        <f t="shared" si="5"/>
        <v>0</v>
      </c>
      <c r="Z50" s="155"/>
      <c r="AA50" s="155"/>
      <c r="AB50" s="155"/>
      <c r="AC50" s="155"/>
      <c r="AD50" s="21">
        <f t="shared" si="8"/>
        <v>0</v>
      </c>
      <c r="AE50" s="36">
        <f t="shared" si="9"/>
        <v>0</v>
      </c>
    </row>
    <row r="51" spans="2:31" x14ac:dyDescent="0.3">
      <c r="B51" s="10">
        <v>38</v>
      </c>
      <c r="C51" s="138"/>
      <c r="D51" s="138"/>
      <c r="E51" s="209">
        <f>Poc.strana!$C$38</f>
        <v>0</v>
      </c>
      <c r="F51" s="138"/>
      <c r="G51" s="138"/>
      <c r="H51" s="138"/>
      <c r="I51" s="138"/>
      <c r="J51" s="209">
        <f>Poc.strana!$C$38</f>
        <v>0</v>
      </c>
      <c r="K51" s="138"/>
      <c r="L51" s="142"/>
      <c r="M51" s="66">
        <f t="shared" si="6"/>
        <v>0</v>
      </c>
      <c r="N51" s="145"/>
      <c r="O51" s="145"/>
      <c r="P51" s="145"/>
      <c r="Q51" s="146"/>
      <c r="R51" s="147"/>
      <c r="S51" s="94">
        <f t="shared" si="7"/>
        <v>0</v>
      </c>
      <c r="T51" s="155"/>
      <c r="U51" s="155"/>
      <c r="V51" s="155"/>
      <c r="W51" s="155"/>
      <c r="X51" s="155"/>
      <c r="Y51" s="21">
        <f t="shared" si="5"/>
        <v>0</v>
      </c>
      <c r="Z51" s="155"/>
      <c r="AA51" s="155"/>
      <c r="AB51" s="155"/>
      <c r="AC51" s="155"/>
      <c r="AD51" s="21">
        <f t="shared" si="8"/>
        <v>0</v>
      </c>
      <c r="AE51" s="36">
        <f t="shared" si="9"/>
        <v>0</v>
      </c>
    </row>
    <row r="52" spans="2:31" x14ac:dyDescent="0.3">
      <c r="B52" s="10">
        <v>39</v>
      </c>
      <c r="C52" s="138"/>
      <c r="D52" s="138"/>
      <c r="E52" s="209">
        <f>Poc.strana!$C$38</f>
        <v>0</v>
      </c>
      <c r="F52" s="138"/>
      <c r="G52" s="138"/>
      <c r="H52" s="138"/>
      <c r="I52" s="138"/>
      <c r="J52" s="209">
        <f>Poc.strana!$C$38</f>
        <v>0</v>
      </c>
      <c r="K52" s="138"/>
      <c r="L52" s="142"/>
      <c r="M52" s="66">
        <f t="shared" si="6"/>
        <v>0</v>
      </c>
      <c r="N52" s="145"/>
      <c r="O52" s="145"/>
      <c r="P52" s="145"/>
      <c r="Q52" s="146"/>
      <c r="R52" s="147"/>
      <c r="S52" s="94">
        <f t="shared" si="7"/>
        <v>0</v>
      </c>
      <c r="T52" s="155"/>
      <c r="U52" s="155"/>
      <c r="V52" s="155"/>
      <c r="W52" s="155"/>
      <c r="X52" s="155"/>
      <c r="Y52" s="21">
        <f t="shared" si="5"/>
        <v>0</v>
      </c>
      <c r="Z52" s="155"/>
      <c r="AA52" s="155"/>
      <c r="AB52" s="155"/>
      <c r="AC52" s="155"/>
      <c r="AD52" s="21">
        <f t="shared" si="8"/>
        <v>0</v>
      </c>
      <c r="AE52" s="36">
        <f t="shared" si="9"/>
        <v>0</v>
      </c>
    </row>
    <row r="53" spans="2:31" x14ac:dyDescent="0.3">
      <c r="B53" s="10">
        <v>40</v>
      </c>
      <c r="C53" s="138"/>
      <c r="D53" s="138"/>
      <c r="E53" s="209">
        <f>Poc.strana!$C$38</f>
        <v>0</v>
      </c>
      <c r="F53" s="138"/>
      <c r="G53" s="138"/>
      <c r="H53" s="138"/>
      <c r="I53" s="138"/>
      <c r="J53" s="209">
        <f>Poc.strana!$C$38</f>
        <v>0</v>
      </c>
      <c r="K53" s="138"/>
      <c r="L53" s="142"/>
      <c r="M53" s="66">
        <f t="shared" si="6"/>
        <v>0</v>
      </c>
      <c r="N53" s="145"/>
      <c r="O53" s="145"/>
      <c r="P53" s="145"/>
      <c r="Q53" s="146"/>
      <c r="R53" s="147"/>
      <c r="S53" s="94">
        <f t="shared" si="7"/>
        <v>0</v>
      </c>
      <c r="T53" s="155"/>
      <c r="U53" s="155"/>
      <c r="V53" s="155"/>
      <c r="W53" s="155"/>
      <c r="X53" s="155"/>
      <c r="Y53" s="21">
        <f t="shared" si="5"/>
        <v>0</v>
      </c>
      <c r="Z53" s="155"/>
      <c r="AA53" s="155"/>
      <c r="AB53" s="155"/>
      <c r="AC53" s="155"/>
      <c r="AD53" s="21">
        <f t="shared" si="8"/>
        <v>0</v>
      </c>
      <c r="AE53" s="36">
        <f t="shared" si="9"/>
        <v>0</v>
      </c>
    </row>
    <row r="54" spans="2:31" x14ac:dyDescent="0.3">
      <c r="B54" s="10">
        <v>41</v>
      </c>
      <c r="C54" s="138"/>
      <c r="D54" s="138"/>
      <c r="E54" s="209">
        <f>Poc.strana!$C$38</f>
        <v>0</v>
      </c>
      <c r="F54" s="138"/>
      <c r="G54" s="138"/>
      <c r="H54" s="138"/>
      <c r="I54" s="138"/>
      <c r="J54" s="209">
        <f>Poc.strana!$C$38</f>
        <v>0</v>
      </c>
      <c r="K54" s="138"/>
      <c r="L54" s="142"/>
      <c r="M54" s="66">
        <f t="shared" si="6"/>
        <v>0</v>
      </c>
      <c r="N54" s="145"/>
      <c r="O54" s="145"/>
      <c r="P54" s="145"/>
      <c r="Q54" s="146"/>
      <c r="R54" s="147"/>
      <c r="S54" s="94">
        <f t="shared" si="7"/>
        <v>0</v>
      </c>
      <c r="T54" s="155"/>
      <c r="U54" s="155"/>
      <c r="V54" s="155"/>
      <c r="W54" s="155"/>
      <c r="X54" s="155"/>
      <c r="Y54" s="21">
        <f t="shared" si="5"/>
        <v>0</v>
      </c>
      <c r="Z54" s="155"/>
      <c r="AA54" s="155"/>
      <c r="AB54" s="155"/>
      <c r="AC54" s="155"/>
      <c r="AD54" s="21">
        <f t="shared" si="8"/>
        <v>0</v>
      </c>
      <c r="AE54" s="36">
        <f t="shared" si="9"/>
        <v>0</v>
      </c>
    </row>
    <row r="55" spans="2:31" x14ac:dyDescent="0.3">
      <c r="B55" s="10">
        <v>42</v>
      </c>
      <c r="C55" s="138"/>
      <c r="D55" s="138"/>
      <c r="E55" s="209">
        <f>Poc.strana!$C$38</f>
        <v>0</v>
      </c>
      <c r="F55" s="138"/>
      <c r="G55" s="138"/>
      <c r="H55" s="138"/>
      <c r="I55" s="138"/>
      <c r="J55" s="209">
        <f>Poc.strana!$C$38</f>
        <v>0</v>
      </c>
      <c r="K55" s="138"/>
      <c r="L55" s="142"/>
      <c r="M55" s="66">
        <f t="shared" si="6"/>
        <v>0</v>
      </c>
      <c r="N55" s="145"/>
      <c r="O55" s="145"/>
      <c r="P55" s="145"/>
      <c r="Q55" s="146"/>
      <c r="R55" s="147"/>
      <c r="S55" s="94">
        <f t="shared" si="7"/>
        <v>0</v>
      </c>
      <c r="T55" s="155"/>
      <c r="U55" s="155"/>
      <c r="V55" s="155"/>
      <c r="W55" s="155"/>
      <c r="X55" s="155"/>
      <c r="Y55" s="21">
        <f t="shared" si="5"/>
        <v>0</v>
      </c>
      <c r="Z55" s="155"/>
      <c r="AA55" s="155"/>
      <c r="AB55" s="155"/>
      <c r="AC55" s="155"/>
      <c r="AD55" s="21">
        <f t="shared" si="8"/>
        <v>0</v>
      </c>
      <c r="AE55" s="36">
        <f t="shared" si="9"/>
        <v>0</v>
      </c>
    </row>
    <row r="56" spans="2:31" x14ac:dyDescent="0.3">
      <c r="B56" s="10">
        <v>43</v>
      </c>
      <c r="C56" s="138"/>
      <c r="D56" s="138"/>
      <c r="E56" s="209">
        <f>Poc.strana!$C$38</f>
        <v>0</v>
      </c>
      <c r="F56" s="138"/>
      <c r="G56" s="138"/>
      <c r="H56" s="138"/>
      <c r="I56" s="138"/>
      <c r="J56" s="209">
        <f>Poc.strana!$C$38</f>
        <v>0</v>
      </c>
      <c r="K56" s="138"/>
      <c r="L56" s="142"/>
      <c r="M56" s="66">
        <f t="shared" si="6"/>
        <v>0</v>
      </c>
      <c r="N56" s="145"/>
      <c r="O56" s="145"/>
      <c r="P56" s="145"/>
      <c r="Q56" s="146"/>
      <c r="R56" s="147"/>
      <c r="S56" s="94">
        <f t="shared" si="7"/>
        <v>0</v>
      </c>
      <c r="T56" s="155"/>
      <c r="U56" s="155"/>
      <c r="V56" s="155"/>
      <c r="W56" s="155"/>
      <c r="X56" s="155"/>
      <c r="Y56" s="21">
        <f t="shared" si="5"/>
        <v>0</v>
      </c>
      <c r="Z56" s="155"/>
      <c r="AA56" s="155"/>
      <c r="AB56" s="155"/>
      <c r="AC56" s="155"/>
      <c r="AD56" s="21">
        <f t="shared" si="8"/>
        <v>0</v>
      </c>
      <c r="AE56" s="36">
        <f t="shared" si="9"/>
        <v>0</v>
      </c>
    </row>
    <row r="57" spans="2:31" x14ac:dyDescent="0.3">
      <c r="B57" s="10">
        <v>44</v>
      </c>
      <c r="C57" s="138"/>
      <c r="D57" s="138"/>
      <c r="E57" s="209">
        <f>Poc.strana!$C$38</f>
        <v>0</v>
      </c>
      <c r="F57" s="138"/>
      <c r="G57" s="138"/>
      <c r="H57" s="138"/>
      <c r="I57" s="138"/>
      <c r="J57" s="209">
        <f>Poc.strana!$C$38</f>
        <v>0</v>
      </c>
      <c r="K57" s="138"/>
      <c r="L57" s="142"/>
      <c r="M57" s="66">
        <f t="shared" si="6"/>
        <v>0</v>
      </c>
      <c r="N57" s="145"/>
      <c r="O57" s="145"/>
      <c r="P57" s="145"/>
      <c r="Q57" s="146"/>
      <c r="R57" s="147"/>
      <c r="S57" s="94">
        <f t="shared" si="7"/>
        <v>0</v>
      </c>
      <c r="T57" s="155"/>
      <c r="U57" s="155"/>
      <c r="V57" s="155"/>
      <c r="W57" s="155"/>
      <c r="X57" s="155"/>
      <c r="Y57" s="21">
        <f t="shared" si="5"/>
        <v>0</v>
      </c>
      <c r="Z57" s="155"/>
      <c r="AA57" s="155"/>
      <c r="AB57" s="155"/>
      <c r="AC57" s="155"/>
      <c r="AD57" s="21">
        <f t="shared" si="8"/>
        <v>0</v>
      </c>
      <c r="AE57" s="36">
        <f t="shared" si="9"/>
        <v>0</v>
      </c>
    </row>
    <row r="58" spans="2:31" x14ac:dyDescent="0.3">
      <c r="B58" s="10">
        <v>45</v>
      </c>
      <c r="C58" s="138"/>
      <c r="D58" s="138"/>
      <c r="E58" s="209">
        <f>Poc.strana!$C$38</f>
        <v>0</v>
      </c>
      <c r="F58" s="138"/>
      <c r="G58" s="138"/>
      <c r="H58" s="138"/>
      <c r="I58" s="138"/>
      <c r="J58" s="209">
        <f>Poc.strana!$C$38</f>
        <v>0</v>
      </c>
      <c r="K58" s="138"/>
      <c r="L58" s="142"/>
      <c r="M58" s="66">
        <f t="shared" si="6"/>
        <v>0</v>
      </c>
      <c r="N58" s="145"/>
      <c r="O58" s="145"/>
      <c r="P58" s="145"/>
      <c r="Q58" s="146"/>
      <c r="R58" s="147"/>
      <c r="S58" s="94">
        <f t="shared" si="7"/>
        <v>0</v>
      </c>
      <c r="T58" s="155"/>
      <c r="U58" s="155"/>
      <c r="V58" s="155"/>
      <c r="W58" s="155"/>
      <c r="X58" s="155"/>
      <c r="Y58" s="21">
        <f t="shared" si="5"/>
        <v>0</v>
      </c>
      <c r="Z58" s="155"/>
      <c r="AA58" s="155"/>
      <c r="AB58" s="155"/>
      <c r="AC58" s="155"/>
      <c r="AD58" s="21">
        <f t="shared" si="8"/>
        <v>0</v>
      </c>
      <c r="AE58" s="36">
        <f t="shared" si="9"/>
        <v>0</v>
      </c>
    </row>
    <row r="59" spans="2:31" x14ac:dyDescent="0.3">
      <c r="B59" s="10">
        <v>46</v>
      </c>
      <c r="C59" s="138"/>
      <c r="D59" s="138"/>
      <c r="E59" s="209">
        <f>Poc.strana!$C$38</f>
        <v>0</v>
      </c>
      <c r="F59" s="138"/>
      <c r="G59" s="138"/>
      <c r="H59" s="138"/>
      <c r="I59" s="138"/>
      <c r="J59" s="209">
        <f>Poc.strana!$C$38</f>
        <v>0</v>
      </c>
      <c r="K59" s="138"/>
      <c r="L59" s="142"/>
      <c r="M59" s="66">
        <f t="shared" si="6"/>
        <v>0</v>
      </c>
      <c r="N59" s="145"/>
      <c r="O59" s="145"/>
      <c r="P59" s="145"/>
      <c r="Q59" s="146"/>
      <c r="R59" s="147"/>
      <c r="S59" s="94">
        <f t="shared" si="7"/>
        <v>0</v>
      </c>
      <c r="T59" s="155"/>
      <c r="U59" s="155"/>
      <c r="V59" s="155"/>
      <c r="W59" s="155"/>
      <c r="X59" s="155"/>
      <c r="Y59" s="21">
        <f t="shared" si="5"/>
        <v>0</v>
      </c>
      <c r="Z59" s="155"/>
      <c r="AA59" s="155"/>
      <c r="AB59" s="155"/>
      <c r="AC59" s="155"/>
      <c r="AD59" s="21">
        <f t="shared" si="8"/>
        <v>0</v>
      </c>
      <c r="AE59" s="36">
        <f t="shared" si="9"/>
        <v>0</v>
      </c>
    </row>
    <row r="60" spans="2:31" x14ac:dyDescent="0.3">
      <c r="B60" s="10">
        <v>47</v>
      </c>
      <c r="C60" s="138"/>
      <c r="D60" s="138"/>
      <c r="E60" s="209">
        <f>Poc.strana!$C$38</f>
        <v>0</v>
      </c>
      <c r="F60" s="138"/>
      <c r="G60" s="138"/>
      <c r="H60" s="138"/>
      <c r="I60" s="138"/>
      <c r="J60" s="209">
        <f>Poc.strana!$C$38</f>
        <v>0</v>
      </c>
      <c r="K60" s="138"/>
      <c r="L60" s="142"/>
      <c r="M60" s="66">
        <f t="shared" si="6"/>
        <v>0</v>
      </c>
      <c r="N60" s="145"/>
      <c r="O60" s="145"/>
      <c r="P60" s="145"/>
      <c r="Q60" s="146"/>
      <c r="R60" s="147"/>
      <c r="S60" s="94">
        <f t="shared" si="7"/>
        <v>0</v>
      </c>
      <c r="T60" s="155"/>
      <c r="U60" s="155"/>
      <c r="V60" s="155"/>
      <c r="W60" s="155"/>
      <c r="X60" s="155"/>
      <c r="Y60" s="21">
        <f t="shared" si="5"/>
        <v>0</v>
      </c>
      <c r="Z60" s="155"/>
      <c r="AA60" s="155"/>
      <c r="AB60" s="155"/>
      <c r="AC60" s="155"/>
      <c r="AD60" s="21">
        <f t="shared" si="8"/>
        <v>0</v>
      </c>
      <c r="AE60" s="36">
        <f t="shared" si="9"/>
        <v>0</v>
      </c>
    </row>
    <row r="61" spans="2:31" x14ac:dyDescent="0.3">
      <c r="B61" s="10">
        <v>48</v>
      </c>
      <c r="C61" s="138"/>
      <c r="D61" s="138"/>
      <c r="E61" s="209">
        <f>Poc.strana!$C$38</f>
        <v>0</v>
      </c>
      <c r="F61" s="138"/>
      <c r="G61" s="138"/>
      <c r="H61" s="138"/>
      <c r="I61" s="138"/>
      <c r="J61" s="209">
        <f>Poc.strana!$C$38</f>
        <v>0</v>
      </c>
      <c r="K61" s="138"/>
      <c r="L61" s="142"/>
      <c r="M61" s="66">
        <f t="shared" si="6"/>
        <v>0</v>
      </c>
      <c r="N61" s="145"/>
      <c r="O61" s="145"/>
      <c r="P61" s="145"/>
      <c r="Q61" s="146"/>
      <c r="R61" s="147"/>
      <c r="S61" s="94">
        <f t="shared" si="7"/>
        <v>0</v>
      </c>
      <c r="T61" s="155"/>
      <c r="U61" s="155"/>
      <c r="V61" s="155"/>
      <c r="W61" s="155"/>
      <c r="X61" s="155"/>
      <c r="Y61" s="21">
        <f t="shared" si="5"/>
        <v>0</v>
      </c>
      <c r="Z61" s="155"/>
      <c r="AA61" s="155"/>
      <c r="AB61" s="155"/>
      <c r="AC61" s="155"/>
      <c r="AD61" s="21">
        <f t="shared" si="8"/>
        <v>0</v>
      </c>
      <c r="AE61" s="36">
        <f t="shared" si="9"/>
        <v>0</v>
      </c>
    </row>
    <row r="62" spans="2:31" x14ac:dyDescent="0.3">
      <c r="B62" s="10">
        <v>49</v>
      </c>
      <c r="C62" s="138"/>
      <c r="D62" s="138"/>
      <c r="E62" s="209">
        <f>Poc.strana!$C$38</f>
        <v>0</v>
      </c>
      <c r="F62" s="138"/>
      <c r="G62" s="138"/>
      <c r="H62" s="138"/>
      <c r="I62" s="138"/>
      <c r="J62" s="209">
        <f>Poc.strana!$C$38</f>
        <v>0</v>
      </c>
      <c r="K62" s="138"/>
      <c r="L62" s="142"/>
      <c r="M62" s="66">
        <f t="shared" si="6"/>
        <v>0</v>
      </c>
      <c r="N62" s="145"/>
      <c r="O62" s="145"/>
      <c r="P62" s="145"/>
      <c r="Q62" s="146"/>
      <c r="R62" s="147"/>
      <c r="S62" s="94">
        <f t="shared" si="7"/>
        <v>0</v>
      </c>
      <c r="T62" s="155"/>
      <c r="U62" s="155"/>
      <c r="V62" s="155"/>
      <c r="W62" s="155"/>
      <c r="X62" s="155"/>
      <c r="Y62" s="21">
        <f t="shared" si="5"/>
        <v>0</v>
      </c>
      <c r="Z62" s="155"/>
      <c r="AA62" s="155"/>
      <c r="AB62" s="155"/>
      <c r="AC62" s="155"/>
      <c r="AD62" s="21">
        <f t="shared" si="8"/>
        <v>0</v>
      </c>
      <c r="AE62" s="36">
        <f t="shared" si="9"/>
        <v>0</v>
      </c>
    </row>
    <row r="63" spans="2:31" x14ac:dyDescent="0.3">
      <c r="B63" s="10">
        <v>50</v>
      </c>
      <c r="C63" s="138"/>
      <c r="D63" s="138"/>
      <c r="E63" s="209">
        <f>Poc.strana!$C$38</f>
        <v>0</v>
      </c>
      <c r="F63" s="138"/>
      <c r="G63" s="138"/>
      <c r="H63" s="138"/>
      <c r="I63" s="138"/>
      <c r="J63" s="209">
        <f>Poc.strana!$C$38</f>
        <v>0</v>
      </c>
      <c r="K63" s="138"/>
      <c r="L63" s="142"/>
      <c r="M63" s="66">
        <f t="shared" si="6"/>
        <v>0</v>
      </c>
      <c r="N63" s="145"/>
      <c r="O63" s="145"/>
      <c r="P63" s="145"/>
      <c r="Q63" s="146"/>
      <c r="R63" s="147"/>
      <c r="S63" s="94">
        <f t="shared" si="7"/>
        <v>0</v>
      </c>
      <c r="T63" s="155"/>
      <c r="U63" s="155"/>
      <c r="V63" s="155"/>
      <c r="W63" s="155"/>
      <c r="X63" s="155"/>
      <c r="Y63" s="21">
        <f t="shared" si="5"/>
        <v>0</v>
      </c>
      <c r="Z63" s="155"/>
      <c r="AA63" s="155"/>
      <c r="AB63" s="155"/>
      <c r="AC63" s="155"/>
      <c r="AD63" s="21">
        <f t="shared" si="8"/>
        <v>0</v>
      </c>
      <c r="AE63" s="36">
        <f t="shared" si="9"/>
        <v>0</v>
      </c>
    </row>
    <row r="64" spans="2:31" x14ac:dyDescent="0.3">
      <c r="B64" s="10">
        <v>51</v>
      </c>
      <c r="C64" s="138"/>
      <c r="D64" s="138"/>
      <c r="E64" s="209">
        <f>Poc.strana!$C$38</f>
        <v>0</v>
      </c>
      <c r="F64" s="138"/>
      <c r="G64" s="138"/>
      <c r="H64" s="138"/>
      <c r="I64" s="138"/>
      <c r="J64" s="209">
        <f>Poc.strana!$C$38</f>
        <v>0</v>
      </c>
      <c r="K64" s="138"/>
      <c r="L64" s="142"/>
      <c r="M64" s="66">
        <f t="shared" si="6"/>
        <v>0</v>
      </c>
      <c r="N64" s="145"/>
      <c r="O64" s="145"/>
      <c r="P64" s="145"/>
      <c r="Q64" s="146"/>
      <c r="R64" s="147"/>
      <c r="S64" s="94">
        <f t="shared" si="7"/>
        <v>0</v>
      </c>
      <c r="T64" s="155"/>
      <c r="U64" s="155"/>
      <c r="V64" s="155"/>
      <c r="W64" s="155"/>
      <c r="X64" s="155"/>
      <c r="Y64" s="21">
        <f t="shared" si="5"/>
        <v>0</v>
      </c>
      <c r="Z64" s="155"/>
      <c r="AA64" s="155"/>
      <c r="AB64" s="155"/>
      <c r="AC64" s="155"/>
      <c r="AD64" s="21">
        <f t="shared" si="8"/>
        <v>0</v>
      </c>
      <c r="AE64" s="36">
        <f t="shared" si="9"/>
        <v>0</v>
      </c>
    </row>
    <row r="65" spans="2:31" x14ac:dyDescent="0.3">
      <c r="B65" s="10">
        <v>52</v>
      </c>
      <c r="C65" s="138"/>
      <c r="D65" s="138"/>
      <c r="E65" s="209">
        <f>Poc.strana!$C$38</f>
        <v>0</v>
      </c>
      <c r="F65" s="138"/>
      <c r="G65" s="138"/>
      <c r="H65" s="138"/>
      <c r="I65" s="138"/>
      <c r="J65" s="209">
        <f>Poc.strana!$C$38</f>
        <v>0</v>
      </c>
      <c r="K65" s="138"/>
      <c r="L65" s="142"/>
      <c r="M65" s="66">
        <f t="shared" si="6"/>
        <v>0</v>
      </c>
      <c r="N65" s="145"/>
      <c r="O65" s="145"/>
      <c r="P65" s="145"/>
      <c r="Q65" s="146"/>
      <c r="R65" s="147"/>
      <c r="S65" s="94">
        <f t="shared" si="7"/>
        <v>0</v>
      </c>
      <c r="T65" s="155"/>
      <c r="U65" s="155"/>
      <c r="V65" s="155"/>
      <c r="W65" s="155"/>
      <c r="X65" s="155"/>
      <c r="Y65" s="21">
        <f t="shared" si="5"/>
        <v>0</v>
      </c>
      <c r="Z65" s="155"/>
      <c r="AA65" s="155"/>
      <c r="AB65" s="155"/>
      <c r="AC65" s="155"/>
      <c r="AD65" s="21">
        <f t="shared" si="8"/>
        <v>0</v>
      </c>
      <c r="AE65" s="36">
        <f t="shared" si="9"/>
        <v>0</v>
      </c>
    </row>
    <row r="66" spans="2:31" x14ac:dyDescent="0.3">
      <c r="B66" s="10">
        <v>53</v>
      </c>
      <c r="C66" s="138"/>
      <c r="D66" s="138"/>
      <c r="E66" s="209">
        <f>Poc.strana!$C$38</f>
        <v>0</v>
      </c>
      <c r="F66" s="138"/>
      <c r="G66" s="138"/>
      <c r="H66" s="138"/>
      <c r="I66" s="138"/>
      <c r="J66" s="209">
        <f>Poc.strana!$C$38</f>
        <v>0</v>
      </c>
      <c r="K66" s="138"/>
      <c r="L66" s="142"/>
      <c r="M66" s="66">
        <f t="shared" si="6"/>
        <v>0</v>
      </c>
      <c r="N66" s="145"/>
      <c r="O66" s="145"/>
      <c r="P66" s="145"/>
      <c r="Q66" s="146"/>
      <c r="R66" s="147"/>
      <c r="S66" s="94">
        <f t="shared" si="7"/>
        <v>0</v>
      </c>
      <c r="T66" s="155"/>
      <c r="U66" s="155"/>
      <c r="V66" s="155"/>
      <c r="W66" s="155"/>
      <c r="X66" s="155"/>
      <c r="Y66" s="21">
        <f t="shared" si="5"/>
        <v>0</v>
      </c>
      <c r="Z66" s="155"/>
      <c r="AA66" s="155"/>
      <c r="AB66" s="155"/>
      <c r="AC66" s="155"/>
      <c r="AD66" s="21">
        <f t="shared" si="8"/>
        <v>0</v>
      </c>
      <c r="AE66" s="36">
        <f t="shared" si="9"/>
        <v>0</v>
      </c>
    </row>
    <row r="67" spans="2:31" x14ac:dyDescent="0.3">
      <c r="B67" s="10">
        <v>54</v>
      </c>
      <c r="C67" s="138"/>
      <c r="D67" s="138"/>
      <c r="E67" s="209">
        <f>Poc.strana!$C$38</f>
        <v>0</v>
      </c>
      <c r="F67" s="138"/>
      <c r="G67" s="138"/>
      <c r="H67" s="138"/>
      <c r="I67" s="138"/>
      <c r="J67" s="209">
        <f>Poc.strana!$C$38</f>
        <v>0</v>
      </c>
      <c r="K67" s="138"/>
      <c r="L67" s="142"/>
      <c r="M67" s="66">
        <f t="shared" si="6"/>
        <v>0</v>
      </c>
      <c r="N67" s="145"/>
      <c r="O67" s="145"/>
      <c r="P67" s="145"/>
      <c r="Q67" s="146"/>
      <c r="R67" s="147"/>
      <c r="S67" s="94">
        <f t="shared" si="7"/>
        <v>0</v>
      </c>
      <c r="T67" s="155"/>
      <c r="U67" s="155"/>
      <c r="V67" s="155"/>
      <c r="W67" s="155"/>
      <c r="X67" s="155"/>
      <c r="Y67" s="21">
        <f t="shared" si="5"/>
        <v>0</v>
      </c>
      <c r="Z67" s="155"/>
      <c r="AA67" s="155"/>
      <c r="AB67" s="155"/>
      <c r="AC67" s="155"/>
      <c r="AD67" s="21">
        <f t="shared" si="8"/>
        <v>0</v>
      </c>
      <c r="AE67" s="36">
        <f t="shared" si="9"/>
        <v>0</v>
      </c>
    </row>
    <row r="68" spans="2:31" x14ac:dyDescent="0.3">
      <c r="B68" s="10">
        <v>55</v>
      </c>
      <c r="C68" s="138"/>
      <c r="D68" s="138"/>
      <c r="E68" s="209">
        <f>Poc.strana!$C$38</f>
        <v>0</v>
      </c>
      <c r="F68" s="138"/>
      <c r="G68" s="138"/>
      <c r="H68" s="138"/>
      <c r="I68" s="138"/>
      <c r="J68" s="209">
        <f>Poc.strana!$C$38</f>
        <v>0</v>
      </c>
      <c r="K68" s="138"/>
      <c r="L68" s="142"/>
      <c r="M68" s="66">
        <f t="shared" si="6"/>
        <v>0</v>
      </c>
      <c r="N68" s="145"/>
      <c r="O68" s="145"/>
      <c r="P68" s="145"/>
      <c r="Q68" s="146"/>
      <c r="R68" s="147"/>
      <c r="S68" s="94">
        <f t="shared" si="7"/>
        <v>0</v>
      </c>
      <c r="T68" s="155"/>
      <c r="U68" s="155"/>
      <c r="V68" s="155"/>
      <c r="W68" s="155"/>
      <c r="X68" s="155"/>
      <c r="Y68" s="21">
        <f t="shared" si="5"/>
        <v>0</v>
      </c>
      <c r="Z68" s="155"/>
      <c r="AA68" s="155"/>
      <c r="AB68" s="155"/>
      <c r="AC68" s="155"/>
      <c r="AD68" s="21">
        <f t="shared" si="8"/>
        <v>0</v>
      </c>
      <c r="AE68" s="36">
        <f t="shared" si="9"/>
        <v>0</v>
      </c>
    </row>
    <row r="69" spans="2:31" x14ac:dyDescent="0.3">
      <c r="B69" s="10">
        <v>56</v>
      </c>
      <c r="C69" s="138"/>
      <c r="D69" s="138"/>
      <c r="E69" s="209">
        <f>Poc.strana!$C$38</f>
        <v>0</v>
      </c>
      <c r="F69" s="138"/>
      <c r="G69" s="138"/>
      <c r="H69" s="138"/>
      <c r="I69" s="138"/>
      <c r="J69" s="209">
        <f>Poc.strana!$C$38</f>
        <v>0</v>
      </c>
      <c r="K69" s="138"/>
      <c r="L69" s="142"/>
      <c r="M69" s="66">
        <f t="shared" si="6"/>
        <v>0</v>
      </c>
      <c r="N69" s="145"/>
      <c r="O69" s="145"/>
      <c r="P69" s="145"/>
      <c r="Q69" s="146"/>
      <c r="R69" s="147"/>
      <c r="S69" s="94">
        <f t="shared" si="7"/>
        <v>0</v>
      </c>
      <c r="T69" s="155"/>
      <c r="U69" s="155"/>
      <c r="V69" s="155"/>
      <c r="W69" s="155"/>
      <c r="X69" s="155"/>
      <c r="Y69" s="21">
        <f t="shared" si="5"/>
        <v>0</v>
      </c>
      <c r="Z69" s="155"/>
      <c r="AA69" s="155"/>
      <c r="AB69" s="155"/>
      <c r="AC69" s="155"/>
      <c r="AD69" s="21">
        <f t="shared" si="8"/>
        <v>0</v>
      </c>
      <c r="AE69" s="36">
        <f t="shared" si="9"/>
        <v>0</v>
      </c>
    </row>
    <row r="70" spans="2:31" x14ac:dyDescent="0.3">
      <c r="B70" s="10">
        <v>57</v>
      </c>
      <c r="C70" s="138"/>
      <c r="D70" s="138"/>
      <c r="E70" s="209">
        <f>Poc.strana!$C$38</f>
        <v>0</v>
      </c>
      <c r="F70" s="138"/>
      <c r="G70" s="138"/>
      <c r="H70" s="138"/>
      <c r="I70" s="138"/>
      <c r="J70" s="209">
        <f>Poc.strana!$C$38</f>
        <v>0</v>
      </c>
      <c r="K70" s="138"/>
      <c r="L70" s="142"/>
      <c r="M70" s="66">
        <f t="shared" si="6"/>
        <v>0</v>
      </c>
      <c r="N70" s="145"/>
      <c r="O70" s="145"/>
      <c r="P70" s="145"/>
      <c r="Q70" s="146"/>
      <c r="R70" s="147"/>
      <c r="S70" s="94">
        <f t="shared" si="7"/>
        <v>0</v>
      </c>
      <c r="T70" s="155"/>
      <c r="U70" s="155"/>
      <c r="V70" s="155"/>
      <c r="W70" s="155"/>
      <c r="X70" s="155"/>
      <c r="Y70" s="21">
        <f t="shared" si="5"/>
        <v>0</v>
      </c>
      <c r="Z70" s="155"/>
      <c r="AA70" s="155"/>
      <c r="AB70" s="155"/>
      <c r="AC70" s="155"/>
      <c r="AD70" s="21">
        <f t="shared" si="8"/>
        <v>0</v>
      </c>
      <c r="AE70" s="36">
        <f t="shared" si="9"/>
        <v>0</v>
      </c>
    </row>
    <row r="71" spans="2:31" x14ac:dyDescent="0.3">
      <c r="B71" s="10">
        <v>58</v>
      </c>
      <c r="C71" s="138"/>
      <c r="D71" s="138"/>
      <c r="E71" s="209">
        <f>Poc.strana!$C$38</f>
        <v>0</v>
      </c>
      <c r="F71" s="138"/>
      <c r="G71" s="138"/>
      <c r="H71" s="138"/>
      <c r="I71" s="138"/>
      <c r="J71" s="209">
        <f>Poc.strana!$C$38</f>
        <v>0</v>
      </c>
      <c r="K71" s="138"/>
      <c r="L71" s="142"/>
      <c r="M71" s="66">
        <f t="shared" si="6"/>
        <v>0</v>
      </c>
      <c r="N71" s="145"/>
      <c r="O71" s="145"/>
      <c r="P71" s="145"/>
      <c r="Q71" s="146"/>
      <c r="R71" s="147"/>
      <c r="S71" s="94">
        <f t="shared" si="7"/>
        <v>0</v>
      </c>
      <c r="T71" s="155"/>
      <c r="U71" s="155"/>
      <c r="V71" s="155"/>
      <c r="W71" s="155"/>
      <c r="X71" s="155"/>
      <c r="Y71" s="21">
        <f t="shared" si="5"/>
        <v>0</v>
      </c>
      <c r="Z71" s="155"/>
      <c r="AA71" s="155"/>
      <c r="AB71" s="155"/>
      <c r="AC71" s="155"/>
      <c r="AD71" s="21">
        <f t="shared" si="8"/>
        <v>0</v>
      </c>
      <c r="AE71" s="36">
        <f t="shared" si="9"/>
        <v>0</v>
      </c>
    </row>
    <row r="72" spans="2:31" x14ac:dyDescent="0.3">
      <c r="B72" s="10">
        <v>59</v>
      </c>
      <c r="C72" s="138"/>
      <c r="D72" s="138"/>
      <c r="E72" s="209">
        <f>Poc.strana!$C$38</f>
        <v>0</v>
      </c>
      <c r="F72" s="138"/>
      <c r="G72" s="138"/>
      <c r="H72" s="138"/>
      <c r="I72" s="138"/>
      <c r="J72" s="209">
        <f>Poc.strana!$C$38</f>
        <v>0</v>
      </c>
      <c r="K72" s="138"/>
      <c r="L72" s="142"/>
      <c r="M72" s="66">
        <f t="shared" si="6"/>
        <v>0</v>
      </c>
      <c r="N72" s="145"/>
      <c r="O72" s="145"/>
      <c r="P72" s="145"/>
      <c r="Q72" s="146"/>
      <c r="R72" s="147"/>
      <c r="S72" s="94">
        <f t="shared" si="7"/>
        <v>0</v>
      </c>
      <c r="T72" s="155"/>
      <c r="U72" s="155"/>
      <c r="V72" s="155"/>
      <c r="W72" s="155"/>
      <c r="X72" s="155"/>
      <c r="Y72" s="21">
        <f t="shared" si="5"/>
        <v>0</v>
      </c>
      <c r="Z72" s="155"/>
      <c r="AA72" s="155"/>
      <c r="AB72" s="155"/>
      <c r="AC72" s="155"/>
      <c r="AD72" s="21">
        <f t="shared" si="8"/>
        <v>0</v>
      </c>
      <c r="AE72" s="36">
        <f t="shared" si="9"/>
        <v>0</v>
      </c>
    </row>
    <row r="73" spans="2:31" x14ac:dyDescent="0.3">
      <c r="B73" s="10">
        <v>60</v>
      </c>
      <c r="C73" s="138"/>
      <c r="D73" s="138"/>
      <c r="E73" s="209">
        <f>Poc.strana!$C$38</f>
        <v>0</v>
      </c>
      <c r="F73" s="138"/>
      <c r="G73" s="138"/>
      <c r="H73" s="138"/>
      <c r="I73" s="138"/>
      <c r="J73" s="209">
        <f>Poc.strana!$C$38</f>
        <v>0</v>
      </c>
      <c r="K73" s="138"/>
      <c r="L73" s="142"/>
      <c r="M73" s="66">
        <f t="shared" si="6"/>
        <v>0</v>
      </c>
      <c r="N73" s="145"/>
      <c r="O73" s="145"/>
      <c r="P73" s="145"/>
      <c r="Q73" s="146"/>
      <c r="R73" s="147"/>
      <c r="S73" s="94">
        <f t="shared" si="7"/>
        <v>0</v>
      </c>
      <c r="T73" s="155"/>
      <c r="U73" s="155"/>
      <c r="V73" s="155"/>
      <c r="W73" s="155"/>
      <c r="X73" s="155"/>
      <c r="Y73" s="21">
        <f t="shared" si="5"/>
        <v>0</v>
      </c>
      <c r="Z73" s="155"/>
      <c r="AA73" s="155"/>
      <c r="AB73" s="155"/>
      <c r="AC73" s="155"/>
      <c r="AD73" s="21">
        <f t="shared" si="8"/>
        <v>0</v>
      </c>
      <c r="AE73" s="36">
        <f t="shared" si="9"/>
        <v>0</v>
      </c>
    </row>
    <row r="74" spans="2:31" x14ac:dyDescent="0.3">
      <c r="B74" s="10">
        <v>61</v>
      </c>
      <c r="C74" s="138"/>
      <c r="D74" s="138"/>
      <c r="E74" s="209">
        <f>Poc.strana!$C$38</f>
        <v>0</v>
      </c>
      <c r="F74" s="138"/>
      <c r="G74" s="138"/>
      <c r="H74" s="138"/>
      <c r="I74" s="138"/>
      <c r="J74" s="209">
        <f>Poc.strana!$C$38</f>
        <v>0</v>
      </c>
      <c r="K74" s="138"/>
      <c r="L74" s="142"/>
      <c r="M74" s="66">
        <f t="shared" si="6"/>
        <v>0</v>
      </c>
      <c r="N74" s="145"/>
      <c r="O74" s="145"/>
      <c r="P74" s="145"/>
      <c r="Q74" s="146"/>
      <c r="R74" s="147"/>
      <c r="S74" s="94">
        <f t="shared" si="7"/>
        <v>0</v>
      </c>
      <c r="T74" s="155"/>
      <c r="U74" s="155"/>
      <c r="V74" s="155"/>
      <c r="W74" s="155"/>
      <c r="X74" s="155"/>
      <c r="Y74" s="21">
        <f t="shared" si="5"/>
        <v>0</v>
      </c>
      <c r="Z74" s="155"/>
      <c r="AA74" s="155"/>
      <c r="AB74" s="155"/>
      <c r="AC74" s="155"/>
      <c r="AD74" s="21">
        <f t="shared" si="8"/>
        <v>0</v>
      </c>
      <c r="AE74" s="36">
        <f t="shared" si="9"/>
        <v>0</v>
      </c>
    </row>
    <row r="75" spans="2:31" x14ac:dyDescent="0.3">
      <c r="B75" s="10">
        <v>62</v>
      </c>
      <c r="C75" s="138"/>
      <c r="D75" s="138"/>
      <c r="E75" s="209">
        <f>Poc.strana!$C$38</f>
        <v>0</v>
      </c>
      <c r="F75" s="138"/>
      <c r="G75" s="138"/>
      <c r="H75" s="138"/>
      <c r="I75" s="138"/>
      <c r="J75" s="209">
        <f>Poc.strana!$C$38</f>
        <v>0</v>
      </c>
      <c r="K75" s="138"/>
      <c r="L75" s="142"/>
      <c r="M75" s="66">
        <f t="shared" si="6"/>
        <v>0</v>
      </c>
      <c r="N75" s="145"/>
      <c r="O75" s="145"/>
      <c r="P75" s="145"/>
      <c r="Q75" s="146"/>
      <c r="R75" s="147"/>
      <c r="S75" s="94">
        <f t="shared" si="7"/>
        <v>0</v>
      </c>
      <c r="T75" s="155"/>
      <c r="U75" s="155"/>
      <c r="V75" s="155"/>
      <c r="W75" s="155"/>
      <c r="X75" s="155"/>
      <c r="Y75" s="21">
        <f t="shared" si="5"/>
        <v>0</v>
      </c>
      <c r="Z75" s="155"/>
      <c r="AA75" s="155"/>
      <c r="AB75" s="155"/>
      <c r="AC75" s="155"/>
      <c r="AD75" s="21">
        <f t="shared" si="8"/>
        <v>0</v>
      </c>
      <c r="AE75" s="36">
        <f t="shared" si="9"/>
        <v>0</v>
      </c>
    </row>
    <row r="76" spans="2:31" x14ac:dyDescent="0.3">
      <c r="B76" s="10">
        <v>63</v>
      </c>
      <c r="C76" s="138"/>
      <c r="D76" s="138"/>
      <c r="E76" s="209">
        <f>Poc.strana!$C$38</f>
        <v>0</v>
      </c>
      <c r="F76" s="138"/>
      <c r="G76" s="138"/>
      <c r="H76" s="138"/>
      <c r="I76" s="138"/>
      <c r="J76" s="209">
        <f>Poc.strana!$C$38</f>
        <v>0</v>
      </c>
      <c r="K76" s="138"/>
      <c r="L76" s="142"/>
      <c r="M76" s="66">
        <f t="shared" si="6"/>
        <v>0</v>
      </c>
      <c r="N76" s="145"/>
      <c r="O76" s="145"/>
      <c r="P76" s="145"/>
      <c r="Q76" s="146"/>
      <c r="R76" s="147"/>
      <c r="S76" s="94">
        <f t="shared" si="7"/>
        <v>0</v>
      </c>
      <c r="T76" s="155"/>
      <c r="U76" s="155"/>
      <c r="V76" s="155"/>
      <c r="W76" s="155"/>
      <c r="X76" s="155"/>
      <c r="Y76" s="21">
        <f t="shared" si="5"/>
        <v>0</v>
      </c>
      <c r="Z76" s="155"/>
      <c r="AA76" s="155"/>
      <c r="AB76" s="155"/>
      <c r="AC76" s="155"/>
      <c r="AD76" s="21">
        <f t="shared" si="8"/>
        <v>0</v>
      </c>
      <c r="AE76" s="36">
        <f t="shared" si="9"/>
        <v>0</v>
      </c>
    </row>
    <row r="77" spans="2:31" x14ac:dyDescent="0.3">
      <c r="B77" s="10">
        <v>64</v>
      </c>
      <c r="C77" s="138"/>
      <c r="D77" s="138"/>
      <c r="E77" s="209">
        <f>Poc.strana!$C$38</f>
        <v>0</v>
      </c>
      <c r="F77" s="138"/>
      <c r="G77" s="138"/>
      <c r="H77" s="138"/>
      <c r="I77" s="138"/>
      <c r="J77" s="209">
        <f>Poc.strana!$C$38</f>
        <v>0</v>
      </c>
      <c r="K77" s="138"/>
      <c r="L77" s="142"/>
      <c r="M77" s="66">
        <f t="shared" si="6"/>
        <v>0</v>
      </c>
      <c r="N77" s="145"/>
      <c r="O77" s="145"/>
      <c r="P77" s="145"/>
      <c r="Q77" s="146"/>
      <c r="R77" s="147"/>
      <c r="S77" s="94">
        <f t="shared" si="7"/>
        <v>0</v>
      </c>
      <c r="T77" s="155"/>
      <c r="U77" s="155"/>
      <c r="V77" s="155"/>
      <c r="W77" s="155"/>
      <c r="X77" s="155"/>
      <c r="Y77" s="21">
        <f t="shared" si="5"/>
        <v>0</v>
      </c>
      <c r="Z77" s="155"/>
      <c r="AA77" s="155"/>
      <c r="AB77" s="155"/>
      <c r="AC77" s="155"/>
      <c r="AD77" s="21">
        <f t="shared" si="8"/>
        <v>0</v>
      </c>
      <c r="AE77" s="36">
        <f t="shared" si="9"/>
        <v>0</v>
      </c>
    </row>
    <row r="78" spans="2:31" x14ac:dyDescent="0.3">
      <c r="B78" s="10">
        <v>65</v>
      </c>
      <c r="C78" s="138"/>
      <c r="D78" s="138"/>
      <c r="E78" s="209">
        <f>Poc.strana!$C$38</f>
        <v>0</v>
      </c>
      <c r="F78" s="138"/>
      <c r="G78" s="138"/>
      <c r="H78" s="138"/>
      <c r="I78" s="138"/>
      <c r="J78" s="209">
        <f>Poc.strana!$C$38</f>
        <v>0</v>
      </c>
      <c r="K78" s="138"/>
      <c r="L78" s="142"/>
      <c r="M78" s="66">
        <f t="shared" si="6"/>
        <v>0</v>
      </c>
      <c r="N78" s="145"/>
      <c r="O78" s="145"/>
      <c r="P78" s="145"/>
      <c r="Q78" s="146"/>
      <c r="R78" s="147"/>
      <c r="S78" s="94">
        <f t="shared" ref="S78:S109" si="10">+M78*R78/60</f>
        <v>0</v>
      </c>
      <c r="T78" s="155"/>
      <c r="U78" s="155"/>
      <c r="V78" s="155"/>
      <c r="W78" s="155"/>
      <c r="X78" s="155"/>
      <c r="Y78" s="21">
        <f t="shared" ref="Y78:Y113" si="11">SUM(T78:X78)</f>
        <v>0</v>
      </c>
      <c r="Z78" s="155"/>
      <c r="AA78" s="155"/>
      <c r="AB78" s="155"/>
      <c r="AC78" s="155"/>
      <c r="AD78" s="21">
        <f t="shared" si="8"/>
        <v>0</v>
      </c>
      <c r="AE78" s="36">
        <f t="shared" si="9"/>
        <v>0</v>
      </c>
    </row>
    <row r="79" spans="2:31" x14ac:dyDescent="0.3">
      <c r="B79" s="10">
        <v>66</v>
      </c>
      <c r="C79" s="138"/>
      <c r="D79" s="138"/>
      <c r="E79" s="209">
        <f>Poc.strana!$C$38</f>
        <v>0</v>
      </c>
      <c r="F79" s="138"/>
      <c r="G79" s="138"/>
      <c r="H79" s="138"/>
      <c r="I79" s="138"/>
      <c r="J79" s="209">
        <f>Poc.strana!$C$38</f>
        <v>0</v>
      </c>
      <c r="K79" s="138"/>
      <c r="L79" s="142"/>
      <c r="M79" s="66">
        <f t="shared" ref="M79:M113" si="12">IF(E79=0,0,(DATE(J79,I79,H79)+TIME(K79,L79,))-(DATE(E79,D79,C79)+TIME(F79,G79,)))*1440</f>
        <v>0</v>
      </c>
      <c r="N79" s="145"/>
      <c r="O79" s="145"/>
      <c r="P79" s="145"/>
      <c r="Q79" s="146"/>
      <c r="R79" s="147"/>
      <c r="S79" s="94">
        <f t="shared" si="10"/>
        <v>0</v>
      </c>
      <c r="T79" s="155"/>
      <c r="U79" s="155"/>
      <c r="V79" s="155"/>
      <c r="W79" s="155"/>
      <c r="X79" s="155"/>
      <c r="Y79" s="21">
        <f t="shared" si="11"/>
        <v>0</v>
      </c>
      <c r="Z79" s="155"/>
      <c r="AA79" s="155"/>
      <c r="AB79" s="155"/>
      <c r="AC79" s="155"/>
      <c r="AD79" s="21">
        <f t="shared" si="8"/>
        <v>0</v>
      </c>
      <c r="AE79" s="36">
        <f t="shared" si="9"/>
        <v>0</v>
      </c>
    </row>
    <row r="80" spans="2:31" x14ac:dyDescent="0.3">
      <c r="B80" s="10">
        <v>67</v>
      </c>
      <c r="C80" s="138"/>
      <c r="D80" s="138"/>
      <c r="E80" s="209">
        <f>Poc.strana!$C$38</f>
        <v>0</v>
      </c>
      <c r="F80" s="138"/>
      <c r="G80" s="138"/>
      <c r="H80" s="138"/>
      <c r="I80" s="138"/>
      <c r="J80" s="209">
        <f>Poc.strana!$C$38</f>
        <v>0</v>
      </c>
      <c r="K80" s="138"/>
      <c r="L80" s="142"/>
      <c r="M80" s="66">
        <f t="shared" si="12"/>
        <v>0</v>
      </c>
      <c r="N80" s="145"/>
      <c r="O80" s="145"/>
      <c r="P80" s="145"/>
      <c r="Q80" s="146"/>
      <c r="R80" s="147"/>
      <c r="S80" s="94">
        <f t="shared" si="10"/>
        <v>0</v>
      </c>
      <c r="T80" s="155"/>
      <c r="U80" s="155"/>
      <c r="V80" s="155"/>
      <c r="W80" s="155"/>
      <c r="X80" s="155"/>
      <c r="Y80" s="21">
        <f t="shared" si="11"/>
        <v>0</v>
      </c>
      <c r="Z80" s="155"/>
      <c r="AA80" s="155"/>
      <c r="AB80" s="155"/>
      <c r="AC80" s="155"/>
      <c r="AD80" s="21">
        <f t="shared" si="8"/>
        <v>0</v>
      </c>
      <c r="AE80" s="36">
        <f t="shared" si="9"/>
        <v>0</v>
      </c>
    </row>
    <row r="81" spans="2:31" x14ac:dyDescent="0.3">
      <c r="B81" s="10">
        <v>68</v>
      </c>
      <c r="C81" s="139"/>
      <c r="D81" s="139"/>
      <c r="E81" s="209">
        <f>Poc.strana!$C$38</f>
        <v>0</v>
      </c>
      <c r="F81" s="139"/>
      <c r="G81" s="139"/>
      <c r="H81" s="139"/>
      <c r="I81" s="139"/>
      <c r="J81" s="209">
        <f>Poc.strana!$C$38</f>
        <v>0</v>
      </c>
      <c r="K81" s="139"/>
      <c r="L81" s="143"/>
      <c r="M81" s="66">
        <f t="shared" si="12"/>
        <v>0</v>
      </c>
      <c r="N81" s="145"/>
      <c r="O81" s="148"/>
      <c r="P81" s="148"/>
      <c r="Q81" s="149"/>
      <c r="R81" s="150"/>
      <c r="S81" s="94">
        <f t="shared" si="10"/>
        <v>0</v>
      </c>
      <c r="T81" s="156"/>
      <c r="U81" s="156"/>
      <c r="V81" s="156"/>
      <c r="W81" s="156"/>
      <c r="X81" s="156"/>
      <c r="Y81" s="21">
        <f t="shared" si="11"/>
        <v>0</v>
      </c>
      <c r="Z81" s="156"/>
      <c r="AA81" s="156"/>
      <c r="AB81" s="156"/>
      <c r="AC81" s="156"/>
      <c r="AD81" s="21">
        <f t="shared" si="8"/>
        <v>0</v>
      </c>
      <c r="AE81" s="36">
        <f t="shared" si="9"/>
        <v>0</v>
      </c>
    </row>
    <row r="82" spans="2:31" x14ac:dyDescent="0.3">
      <c r="B82" s="10">
        <v>69</v>
      </c>
      <c r="C82" s="139"/>
      <c r="D82" s="139"/>
      <c r="E82" s="209">
        <f>Poc.strana!$C$38</f>
        <v>0</v>
      </c>
      <c r="F82" s="139"/>
      <c r="G82" s="139"/>
      <c r="H82" s="139"/>
      <c r="I82" s="139"/>
      <c r="J82" s="209">
        <f>Poc.strana!$C$38</f>
        <v>0</v>
      </c>
      <c r="K82" s="139"/>
      <c r="L82" s="143"/>
      <c r="M82" s="66">
        <f t="shared" si="12"/>
        <v>0</v>
      </c>
      <c r="N82" s="145"/>
      <c r="O82" s="148"/>
      <c r="P82" s="148"/>
      <c r="Q82" s="149"/>
      <c r="R82" s="150"/>
      <c r="S82" s="94">
        <f t="shared" si="10"/>
        <v>0</v>
      </c>
      <c r="T82" s="156"/>
      <c r="U82" s="156"/>
      <c r="V82" s="156"/>
      <c r="W82" s="156"/>
      <c r="X82" s="156"/>
      <c r="Y82" s="21">
        <f t="shared" si="11"/>
        <v>0</v>
      </c>
      <c r="Z82" s="156"/>
      <c r="AA82" s="156"/>
      <c r="AB82" s="156"/>
      <c r="AC82" s="156"/>
      <c r="AD82" s="21">
        <f t="shared" si="8"/>
        <v>0</v>
      </c>
      <c r="AE82" s="36">
        <f t="shared" si="9"/>
        <v>0</v>
      </c>
    </row>
    <row r="83" spans="2:31" x14ac:dyDescent="0.3">
      <c r="B83" s="10">
        <v>70</v>
      </c>
      <c r="C83" s="139"/>
      <c r="D83" s="139"/>
      <c r="E83" s="209">
        <f>Poc.strana!$C$38</f>
        <v>0</v>
      </c>
      <c r="F83" s="139"/>
      <c r="G83" s="139"/>
      <c r="H83" s="139"/>
      <c r="I83" s="139"/>
      <c r="J83" s="209">
        <f>Poc.strana!$C$38</f>
        <v>0</v>
      </c>
      <c r="K83" s="139"/>
      <c r="L83" s="143"/>
      <c r="M83" s="66">
        <f t="shared" si="12"/>
        <v>0</v>
      </c>
      <c r="N83" s="145"/>
      <c r="O83" s="148"/>
      <c r="P83" s="148"/>
      <c r="Q83" s="149"/>
      <c r="R83" s="150"/>
      <c r="S83" s="94">
        <f t="shared" si="10"/>
        <v>0</v>
      </c>
      <c r="T83" s="156"/>
      <c r="U83" s="156"/>
      <c r="V83" s="156"/>
      <c r="W83" s="156"/>
      <c r="X83" s="156"/>
      <c r="Y83" s="21">
        <f t="shared" si="11"/>
        <v>0</v>
      </c>
      <c r="Z83" s="156"/>
      <c r="AA83" s="156"/>
      <c r="AB83" s="156"/>
      <c r="AC83" s="156"/>
      <c r="AD83" s="21">
        <f t="shared" si="8"/>
        <v>0</v>
      </c>
      <c r="AE83" s="36">
        <f t="shared" si="9"/>
        <v>0</v>
      </c>
    </row>
    <row r="84" spans="2:31" x14ac:dyDescent="0.3">
      <c r="B84" s="10">
        <v>71</v>
      </c>
      <c r="C84" s="139"/>
      <c r="D84" s="139"/>
      <c r="E84" s="209">
        <f>Poc.strana!$C$38</f>
        <v>0</v>
      </c>
      <c r="F84" s="139"/>
      <c r="G84" s="139"/>
      <c r="H84" s="139"/>
      <c r="I84" s="139"/>
      <c r="J84" s="209">
        <f>Poc.strana!$C$38</f>
        <v>0</v>
      </c>
      <c r="K84" s="139"/>
      <c r="L84" s="143"/>
      <c r="M84" s="66">
        <f t="shared" si="12"/>
        <v>0</v>
      </c>
      <c r="N84" s="145"/>
      <c r="O84" s="148"/>
      <c r="P84" s="148"/>
      <c r="Q84" s="149"/>
      <c r="R84" s="150"/>
      <c r="S84" s="94">
        <f t="shared" si="10"/>
        <v>0</v>
      </c>
      <c r="T84" s="156"/>
      <c r="U84" s="156"/>
      <c r="V84" s="156"/>
      <c r="W84" s="156"/>
      <c r="X84" s="156"/>
      <c r="Y84" s="21">
        <f t="shared" si="11"/>
        <v>0</v>
      </c>
      <c r="Z84" s="156"/>
      <c r="AA84" s="156"/>
      <c r="AB84" s="156"/>
      <c r="AC84" s="156"/>
      <c r="AD84" s="21">
        <f t="shared" si="8"/>
        <v>0</v>
      </c>
      <c r="AE84" s="36">
        <f t="shared" si="9"/>
        <v>0</v>
      </c>
    </row>
    <row r="85" spans="2:31" x14ac:dyDescent="0.3">
      <c r="B85" s="10">
        <v>72</v>
      </c>
      <c r="C85" s="139"/>
      <c r="D85" s="139"/>
      <c r="E85" s="209">
        <f>Poc.strana!$C$38</f>
        <v>0</v>
      </c>
      <c r="F85" s="139"/>
      <c r="G85" s="139"/>
      <c r="H85" s="139"/>
      <c r="I85" s="139"/>
      <c r="J85" s="209">
        <f>Poc.strana!$C$38</f>
        <v>0</v>
      </c>
      <c r="K85" s="139"/>
      <c r="L85" s="143"/>
      <c r="M85" s="66">
        <f t="shared" si="12"/>
        <v>0</v>
      </c>
      <c r="N85" s="145"/>
      <c r="O85" s="148"/>
      <c r="P85" s="148"/>
      <c r="Q85" s="149"/>
      <c r="R85" s="150"/>
      <c r="S85" s="94">
        <f t="shared" si="10"/>
        <v>0</v>
      </c>
      <c r="T85" s="156"/>
      <c r="U85" s="156"/>
      <c r="V85" s="156"/>
      <c r="W85" s="156"/>
      <c r="X85" s="156"/>
      <c r="Y85" s="21">
        <f t="shared" si="11"/>
        <v>0</v>
      </c>
      <c r="Z85" s="156"/>
      <c r="AA85" s="156"/>
      <c r="AB85" s="156"/>
      <c r="AC85" s="156"/>
      <c r="AD85" s="21">
        <f t="shared" si="8"/>
        <v>0</v>
      </c>
      <c r="AE85" s="36">
        <f t="shared" si="9"/>
        <v>0</v>
      </c>
    </row>
    <row r="86" spans="2:31" x14ac:dyDescent="0.3">
      <c r="B86" s="10">
        <v>73</v>
      </c>
      <c r="C86" s="139"/>
      <c r="D86" s="139"/>
      <c r="E86" s="209">
        <f>Poc.strana!$C$38</f>
        <v>0</v>
      </c>
      <c r="F86" s="139"/>
      <c r="G86" s="139"/>
      <c r="H86" s="139"/>
      <c r="I86" s="139"/>
      <c r="J86" s="209">
        <f>Poc.strana!$C$38</f>
        <v>0</v>
      </c>
      <c r="K86" s="139"/>
      <c r="L86" s="143"/>
      <c r="M86" s="66">
        <f t="shared" si="12"/>
        <v>0</v>
      </c>
      <c r="N86" s="145"/>
      <c r="O86" s="148"/>
      <c r="P86" s="148"/>
      <c r="Q86" s="149"/>
      <c r="R86" s="150"/>
      <c r="S86" s="94">
        <f t="shared" si="10"/>
        <v>0</v>
      </c>
      <c r="T86" s="156"/>
      <c r="U86" s="156"/>
      <c r="V86" s="156"/>
      <c r="W86" s="156"/>
      <c r="X86" s="156"/>
      <c r="Y86" s="21">
        <f t="shared" si="11"/>
        <v>0</v>
      </c>
      <c r="Z86" s="156"/>
      <c r="AA86" s="156"/>
      <c r="AB86" s="156"/>
      <c r="AC86" s="156"/>
      <c r="AD86" s="21">
        <f t="shared" si="8"/>
        <v>0</v>
      </c>
      <c r="AE86" s="36">
        <f t="shared" si="9"/>
        <v>0</v>
      </c>
    </row>
    <row r="87" spans="2:31" x14ac:dyDescent="0.3">
      <c r="B87" s="10">
        <v>74</v>
      </c>
      <c r="C87" s="139"/>
      <c r="D87" s="139"/>
      <c r="E87" s="209">
        <f>Poc.strana!$C$38</f>
        <v>0</v>
      </c>
      <c r="F87" s="139"/>
      <c r="G87" s="139"/>
      <c r="H87" s="139"/>
      <c r="I87" s="139"/>
      <c r="J87" s="209">
        <f>Poc.strana!$C$38</f>
        <v>0</v>
      </c>
      <c r="K87" s="139"/>
      <c r="L87" s="143"/>
      <c r="M87" s="66">
        <f t="shared" si="12"/>
        <v>0</v>
      </c>
      <c r="N87" s="145"/>
      <c r="O87" s="148"/>
      <c r="P87" s="148"/>
      <c r="Q87" s="149"/>
      <c r="R87" s="150"/>
      <c r="S87" s="94">
        <f t="shared" si="10"/>
        <v>0</v>
      </c>
      <c r="T87" s="156"/>
      <c r="U87" s="156"/>
      <c r="V87" s="156"/>
      <c r="W87" s="156"/>
      <c r="X87" s="156"/>
      <c r="Y87" s="21">
        <f t="shared" si="11"/>
        <v>0</v>
      </c>
      <c r="Z87" s="156"/>
      <c r="AA87" s="156"/>
      <c r="AB87" s="156"/>
      <c r="AC87" s="156"/>
      <c r="AD87" s="21">
        <f t="shared" si="8"/>
        <v>0</v>
      </c>
      <c r="AE87" s="36">
        <f t="shared" si="9"/>
        <v>0</v>
      </c>
    </row>
    <row r="88" spans="2:31" x14ac:dyDescent="0.3">
      <c r="B88" s="10">
        <v>75</v>
      </c>
      <c r="C88" s="139"/>
      <c r="D88" s="139"/>
      <c r="E88" s="209">
        <f>Poc.strana!$C$38</f>
        <v>0</v>
      </c>
      <c r="F88" s="139"/>
      <c r="G88" s="139"/>
      <c r="H88" s="139"/>
      <c r="I88" s="139"/>
      <c r="J88" s="209">
        <f>Poc.strana!$C$38</f>
        <v>0</v>
      </c>
      <c r="K88" s="139"/>
      <c r="L88" s="143"/>
      <c r="M88" s="66">
        <f t="shared" si="12"/>
        <v>0</v>
      </c>
      <c r="N88" s="145"/>
      <c r="O88" s="148"/>
      <c r="P88" s="148"/>
      <c r="Q88" s="149"/>
      <c r="R88" s="150"/>
      <c r="S88" s="94">
        <f t="shared" si="10"/>
        <v>0</v>
      </c>
      <c r="T88" s="156"/>
      <c r="U88" s="156"/>
      <c r="V88" s="156"/>
      <c r="W88" s="156"/>
      <c r="X88" s="156"/>
      <c r="Y88" s="21">
        <f t="shared" si="11"/>
        <v>0</v>
      </c>
      <c r="Z88" s="156"/>
      <c r="AA88" s="156"/>
      <c r="AB88" s="156"/>
      <c r="AC88" s="156"/>
      <c r="AD88" s="21">
        <f t="shared" si="8"/>
        <v>0</v>
      </c>
      <c r="AE88" s="36">
        <f t="shared" si="9"/>
        <v>0</v>
      </c>
    </row>
    <row r="89" spans="2:31" x14ac:dyDescent="0.3">
      <c r="B89" s="10">
        <v>76</v>
      </c>
      <c r="C89" s="139"/>
      <c r="D89" s="139"/>
      <c r="E89" s="209">
        <f>Poc.strana!$C$38</f>
        <v>0</v>
      </c>
      <c r="F89" s="139"/>
      <c r="G89" s="139"/>
      <c r="H89" s="139"/>
      <c r="I89" s="139"/>
      <c r="J89" s="209">
        <f>Poc.strana!$C$38</f>
        <v>0</v>
      </c>
      <c r="K89" s="139"/>
      <c r="L89" s="143"/>
      <c r="M89" s="66">
        <f t="shared" si="12"/>
        <v>0</v>
      </c>
      <c r="N89" s="145"/>
      <c r="O89" s="148"/>
      <c r="P89" s="148"/>
      <c r="Q89" s="149"/>
      <c r="R89" s="150"/>
      <c r="S89" s="94">
        <f t="shared" si="10"/>
        <v>0</v>
      </c>
      <c r="T89" s="156"/>
      <c r="U89" s="156"/>
      <c r="V89" s="156"/>
      <c r="W89" s="156"/>
      <c r="X89" s="156"/>
      <c r="Y89" s="21">
        <f t="shared" si="11"/>
        <v>0</v>
      </c>
      <c r="Z89" s="156"/>
      <c r="AA89" s="156"/>
      <c r="AB89" s="156"/>
      <c r="AC89" s="156"/>
      <c r="AD89" s="21">
        <f t="shared" si="8"/>
        <v>0</v>
      </c>
      <c r="AE89" s="36">
        <f t="shared" si="9"/>
        <v>0</v>
      </c>
    </row>
    <row r="90" spans="2:31" x14ac:dyDescent="0.3">
      <c r="B90" s="10">
        <v>77</v>
      </c>
      <c r="C90" s="139"/>
      <c r="D90" s="139"/>
      <c r="E90" s="209">
        <f>Poc.strana!$C$38</f>
        <v>0</v>
      </c>
      <c r="F90" s="139"/>
      <c r="G90" s="139"/>
      <c r="H90" s="139"/>
      <c r="I90" s="139"/>
      <c r="J90" s="209">
        <f>Poc.strana!$C$38</f>
        <v>0</v>
      </c>
      <c r="K90" s="139"/>
      <c r="L90" s="143"/>
      <c r="M90" s="66">
        <f t="shared" si="12"/>
        <v>0</v>
      </c>
      <c r="N90" s="145"/>
      <c r="O90" s="148"/>
      <c r="P90" s="148"/>
      <c r="Q90" s="149"/>
      <c r="R90" s="150"/>
      <c r="S90" s="94">
        <f t="shared" si="10"/>
        <v>0</v>
      </c>
      <c r="T90" s="156"/>
      <c r="U90" s="156"/>
      <c r="V90" s="156"/>
      <c r="W90" s="156"/>
      <c r="X90" s="156"/>
      <c r="Y90" s="21">
        <f t="shared" si="11"/>
        <v>0</v>
      </c>
      <c r="Z90" s="156"/>
      <c r="AA90" s="156"/>
      <c r="AB90" s="156"/>
      <c r="AC90" s="156"/>
      <c r="AD90" s="21">
        <f t="shared" si="8"/>
        <v>0</v>
      </c>
      <c r="AE90" s="36">
        <f t="shared" si="9"/>
        <v>0</v>
      </c>
    </row>
    <row r="91" spans="2:31" x14ac:dyDescent="0.3">
      <c r="B91" s="10">
        <v>78</v>
      </c>
      <c r="C91" s="139"/>
      <c r="D91" s="139"/>
      <c r="E91" s="209">
        <f>Poc.strana!$C$38</f>
        <v>0</v>
      </c>
      <c r="F91" s="139"/>
      <c r="G91" s="139"/>
      <c r="H91" s="139"/>
      <c r="I91" s="139"/>
      <c r="J91" s="209">
        <f>Poc.strana!$C$38</f>
        <v>0</v>
      </c>
      <c r="K91" s="139"/>
      <c r="L91" s="143"/>
      <c r="M91" s="66">
        <f t="shared" si="12"/>
        <v>0</v>
      </c>
      <c r="N91" s="145"/>
      <c r="O91" s="148"/>
      <c r="P91" s="148"/>
      <c r="Q91" s="149"/>
      <c r="R91" s="150"/>
      <c r="S91" s="94">
        <f t="shared" si="10"/>
        <v>0</v>
      </c>
      <c r="T91" s="156"/>
      <c r="U91" s="156"/>
      <c r="V91" s="156"/>
      <c r="W91" s="156"/>
      <c r="X91" s="156"/>
      <c r="Y91" s="21">
        <f t="shared" si="11"/>
        <v>0</v>
      </c>
      <c r="Z91" s="156"/>
      <c r="AA91" s="156"/>
      <c r="AB91" s="156"/>
      <c r="AC91" s="156"/>
      <c r="AD91" s="21">
        <f t="shared" si="8"/>
        <v>0</v>
      </c>
      <c r="AE91" s="36">
        <f t="shared" si="9"/>
        <v>0</v>
      </c>
    </row>
    <row r="92" spans="2:31" x14ac:dyDescent="0.3">
      <c r="B92" s="10">
        <v>79</v>
      </c>
      <c r="C92" s="139"/>
      <c r="D92" s="139"/>
      <c r="E92" s="209">
        <f>Poc.strana!$C$38</f>
        <v>0</v>
      </c>
      <c r="F92" s="139"/>
      <c r="G92" s="139"/>
      <c r="H92" s="139"/>
      <c r="I92" s="139"/>
      <c r="J92" s="209">
        <f>Poc.strana!$C$38</f>
        <v>0</v>
      </c>
      <c r="K92" s="139"/>
      <c r="L92" s="143"/>
      <c r="M92" s="66">
        <f t="shared" si="12"/>
        <v>0</v>
      </c>
      <c r="N92" s="145"/>
      <c r="O92" s="148"/>
      <c r="P92" s="148"/>
      <c r="Q92" s="149"/>
      <c r="R92" s="150"/>
      <c r="S92" s="94">
        <f t="shared" si="10"/>
        <v>0</v>
      </c>
      <c r="T92" s="156"/>
      <c r="U92" s="156"/>
      <c r="V92" s="156"/>
      <c r="W92" s="156"/>
      <c r="X92" s="156"/>
      <c r="Y92" s="21">
        <f t="shared" si="11"/>
        <v>0</v>
      </c>
      <c r="Z92" s="156"/>
      <c r="AA92" s="156"/>
      <c r="AB92" s="156"/>
      <c r="AC92" s="156"/>
      <c r="AD92" s="21">
        <f t="shared" si="8"/>
        <v>0</v>
      </c>
      <c r="AE92" s="36">
        <f t="shared" si="9"/>
        <v>0</v>
      </c>
    </row>
    <row r="93" spans="2:31" x14ac:dyDescent="0.3">
      <c r="B93" s="10">
        <v>80</v>
      </c>
      <c r="C93" s="139"/>
      <c r="D93" s="139"/>
      <c r="E93" s="209">
        <f>Poc.strana!$C$38</f>
        <v>0</v>
      </c>
      <c r="F93" s="139"/>
      <c r="G93" s="139"/>
      <c r="H93" s="139"/>
      <c r="I93" s="139"/>
      <c r="J93" s="209">
        <f>Poc.strana!$C$38</f>
        <v>0</v>
      </c>
      <c r="K93" s="139"/>
      <c r="L93" s="143"/>
      <c r="M93" s="66">
        <f t="shared" si="12"/>
        <v>0</v>
      </c>
      <c r="N93" s="145"/>
      <c r="O93" s="148"/>
      <c r="P93" s="148"/>
      <c r="Q93" s="149"/>
      <c r="R93" s="150"/>
      <c r="S93" s="94">
        <f t="shared" si="10"/>
        <v>0</v>
      </c>
      <c r="T93" s="156"/>
      <c r="U93" s="156"/>
      <c r="V93" s="156"/>
      <c r="W93" s="156"/>
      <c r="X93" s="156"/>
      <c r="Y93" s="21">
        <f t="shared" si="11"/>
        <v>0</v>
      </c>
      <c r="Z93" s="156"/>
      <c r="AA93" s="156"/>
      <c r="AB93" s="156"/>
      <c r="AC93" s="156"/>
      <c r="AD93" s="21">
        <f t="shared" si="8"/>
        <v>0</v>
      </c>
      <c r="AE93" s="36">
        <f t="shared" si="9"/>
        <v>0</v>
      </c>
    </row>
    <row r="94" spans="2:31" x14ac:dyDescent="0.3">
      <c r="B94" s="10">
        <v>81</v>
      </c>
      <c r="C94" s="139"/>
      <c r="D94" s="139"/>
      <c r="E94" s="209">
        <f>Poc.strana!$C$38</f>
        <v>0</v>
      </c>
      <c r="F94" s="139"/>
      <c r="G94" s="139"/>
      <c r="H94" s="139"/>
      <c r="I94" s="139"/>
      <c r="J94" s="209">
        <f>Poc.strana!$C$38</f>
        <v>0</v>
      </c>
      <c r="K94" s="139"/>
      <c r="L94" s="143"/>
      <c r="M94" s="66">
        <f t="shared" si="12"/>
        <v>0</v>
      </c>
      <c r="N94" s="145"/>
      <c r="O94" s="148"/>
      <c r="P94" s="148"/>
      <c r="Q94" s="149"/>
      <c r="R94" s="150"/>
      <c r="S94" s="94">
        <f t="shared" si="10"/>
        <v>0</v>
      </c>
      <c r="T94" s="156"/>
      <c r="U94" s="156"/>
      <c r="V94" s="156"/>
      <c r="W94" s="156"/>
      <c r="X94" s="156"/>
      <c r="Y94" s="21">
        <f t="shared" si="11"/>
        <v>0</v>
      </c>
      <c r="Z94" s="156"/>
      <c r="AA94" s="156"/>
      <c r="AB94" s="156"/>
      <c r="AC94" s="156"/>
      <c r="AD94" s="21">
        <f t="shared" si="8"/>
        <v>0</v>
      </c>
      <c r="AE94" s="36">
        <f t="shared" si="9"/>
        <v>0</v>
      </c>
    </row>
    <row r="95" spans="2:31" x14ac:dyDescent="0.3">
      <c r="B95" s="10">
        <v>82</v>
      </c>
      <c r="C95" s="139"/>
      <c r="D95" s="139"/>
      <c r="E95" s="209">
        <f>Poc.strana!$C$38</f>
        <v>0</v>
      </c>
      <c r="F95" s="139"/>
      <c r="G95" s="139"/>
      <c r="H95" s="139"/>
      <c r="I95" s="139"/>
      <c r="J95" s="209">
        <f>Poc.strana!$C$38</f>
        <v>0</v>
      </c>
      <c r="K95" s="139"/>
      <c r="L95" s="143"/>
      <c r="M95" s="66">
        <f t="shared" si="12"/>
        <v>0</v>
      </c>
      <c r="N95" s="145"/>
      <c r="O95" s="148"/>
      <c r="P95" s="148"/>
      <c r="Q95" s="149"/>
      <c r="R95" s="150"/>
      <c r="S95" s="94">
        <f t="shared" si="10"/>
        <v>0</v>
      </c>
      <c r="T95" s="156"/>
      <c r="U95" s="156"/>
      <c r="V95" s="156"/>
      <c r="W95" s="156"/>
      <c r="X95" s="156"/>
      <c r="Y95" s="21">
        <f t="shared" si="11"/>
        <v>0</v>
      </c>
      <c r="Z95" s="156"/>
      <c r="AA95" s="156"/>
      <c r="AB95" s="156"/>
      <c r="AC95" s="156"/>
      <c r="AD95" s="21">
        <f t="shared" si="8"/>
        <v>0</v>
      </c>
      <c r="AE95" s="36">
        <f t="shared" si="9"/>
        <v>0</v>
      </c>
    </row>
    <row r="96" spans="2:31" x14ac:dyDescent="0.3">
      <c r="B96" s="10">
        <v>83</v>
      </c>
      <c r="C96" s="139"/>
      <c r="D96" s="139"/>
      <c r="E96" s="209">
        <f>Poc.strana!$C$38</f>
        <v>0</v>
      </c>
      <c r="F96" s="139"/>
      <c r="G96" s="139"/>
      <c r="H96" s="139"/>
      <c r="I96" s="139"/>
      <c r="J96" s="209">
        <f>Poc.strana!$C$38</f>
        <v>0</v>
      </c>
      <c r="K96" s="139"/>
      <c r="L96" s="143"/>
      <c r="M96" s="66">
        <f t="shared" si="12"/>
        <v>0</v>
      </c>
      <c r="N96" s="145"/>
      <c r="O96" s="148"/>
      <c r="P96" s="148"/>
      <c r="Q96" s="149"/>
      <c r="R96" s="150"/>
      <c r="S96" s="94">
        <f t="shared" si="10"/>
        <v>0</v>
      </c>
      <c r="T96" s="156"/>
      <c r="U96" s="156"/>
      <c r="V96" s="156"/>
      <c r="W96" s="156"/>
      <c r="X96" s="156"/>
      <c r="Y96" s="21">
        <f t="shared" si="11"/>
        <v>0</v>
      </c>
      <c r="Z96" s="156"/>
      <c r="AA96" s="156"/>
      <c r="AB96" s="156"/>
      <c r="AC96" s="156"/>
      <c r="AD96" s="21">
        <f t="shared" si="8"/>
        <v>0</v>
      </c>
      <c r="AE96" s="36">
        <f t="shared" si="9"/>
        <v>0</v>
      </c>
    </row>
    <row r="97" spans="2:31" x14ac:dyDescent="0.3">
      <c r="B97" s="10">
        <v>84</v>
      </c>
      <c r="C97" s="139"/>
      <c r="D97" s="139"/>
      <c r="E97" s="209">
        <f>Poc.strana!$C$38</f>
        <v>0</v>
      </c>
      <c r="F97" s="139"/>
      <c r="G97" s="139"/>
      <c r="H97" s="139"/>
      <c r="I97" s="139"/>
      <c r="J97" s="209">
        <f>Poc.strana!$C$38</f>
        <v>0</v>
      </c>
      <c r="K97" s="139"/>
      <c r="L97" s="143"/>
      <c r="M97" s="66">
        <f t="shared" si="12"/>
        <v>0</v>
      </c>
      <c r="N97" s="145"/>
      <c r="O97" s="148"/>
      <c r="P97" s="148"/>
      <c r="Q97" s="149"/>
      <c r="R97" s="150"/>
      <c r="S97" s="94">
        <f t="shared" si="10"/>
        <v>0</v>
      </c>
      <c r="T97" s="156"/>
      <c r="U97" s="156"/>
      <c r="V97" s="156"/>
      <c r="W97" s="156"/>
      <c r="X97" s="156"/>
      <c r="Y97" s="21">
        <f t="shared" si="11"/>
        <v>0</v>
      </c>
      <c r="Z97" s="156"/>
      <c r="AA97" s="156"/>
      <c r="AB97" s="156"/>
      <c r="AC97" s="156"/>
      <c r="AD97" s="21">
        <f t="shared" si="8"/>
        <v>0</v>
      </c>
      <c r="AE97" s="36">
        <f t="shared" si="9"/>
        <v>0</v>
      </c>
    </row>
    <row r="98" spans="2:31" x14ac:dyDescent="0.3">
      <c r="B98" s="10">
        <v>85</v>
      </c>
      <c r="C98" s="139"/>
      <c r="D98" s="139"/>
      <c r="E98" s="209">
        <f>Poc.strana!$C$38</f>
        <v>0</v>
      </c>
      <c r="F98" s="139"/>
      <c r="G98" s="139"/>
      <c r="H98" s="139"/>
      <c r="I98" s="139"/>
      <c r="J98" s="209">
        <f>Poc.strana!$C$38</f>
        <v>0</v>
      </c>
      <c r="K98" s="139"/>
      <c r="L98" s="143"/>
      <c r="M98" s="66">
        <f t="shared" si="12"/>
        <v>0</v>
      </c>
      <c r="N98" s="145"/>
      <c r="O98" s="148"/>
      <c r="P98" s="148"/>
      <c r="Q98" s="149"/>
      <c r="R98" s="150"/>
      <c r="S98" s="94">
        <f t="shared" si="10"/>
        <v>0</v>
      </c>
      <c r="T98" s="156"/>
      <c r="U98" s="156"/>
      <c r="V98" s="156"/>
      <c r="W98" s="156"/>
      <c r="X98" s="156"/>
      <c r="Y98" s="21">
        <f t="shared" si="11"/>
        <v>0</v>
      </c>
      <c r="Z98" s="156"/>
      <c r="AA98" s="156"/>
      <c r="AB98" s="156"/>
      <c r="AC98" s="156"/>
      <c r="AD98" s="21">
        <f t="shared" si="8"/>
        <v>0</v>
      </c>
      <c r="AE98" s="36">
        <f t="shared" si="9"/>
        <v>0</v>
      </c>
    </row>
    <row r="99" spans="2:31" x14ac:dyDescent="0.3">
      <c r="B99" s="10">
        <v>86</v>
      </c>
      <c r="C99" s="139"/>
      <c r="D99" s="139"/>
      <c r="E99" s="209">
        <f>Poc.strana!$C$38</f>
        <v>0</v>
      </c>
      <c r="F99" s="139"/>
      <c r="G99" s="139"/>
      <c r="H99" s="139"/>
      <c r="I99" s="139"/>
      <c r="J99" s="209">
        <f>Poc.strana!$C$38</f>
        <v>0</v>
      </c>
      <c r="K99" s="139"/>
      <c r="L99" s="143"/>
      <c r="M99" s="66">
        <f t="shared" si="12"/>
        <v>0</v>
      </c>
      <c r="N99" s="145"/>
      <c r="O99" s="148"/>
      <c r="P99" s="148"/>
      <c r="Q99" s="149"/>
      <c r="R99" s="150"/>
      <c r="S99" s="94">
        <f t="shared" si="10"/>
        <v>0</v>
      </c>
      <c r="T99" s="156"/>
      <c r="U99" s="156"/>
      <c r="V99" s="156"/>
      <c r="W99" s="156"/>
      <c r="X99" s="156"/>
      <c r="Y99" s="21">
        <f t="shared" si="11"/>
        <v>0</v>
      </c>
      <c r="Z99" s="156"/>
      <c r="AA99" s="156"/>
      <c r="AB99" s="156"/>
      <c r="AC99" s="156"/>
      <c r="AD99" s="21">
        <f t="shared" si="8"/>
        <v>0</v>
      </c>
      <c r="AE99" s="36">
        <f t="shared" si="9"/>
        <v>0</v>
      </c>
    </row>
    <row r="100" spans="2:31" x14ac:dyDescent="0.3">
      <c r="B100" s="10">
        <v>87</v>
      </c>
      <c r="C100" s="139"/>
      <c r="D100" s="139"/>
      <c r="E100" s="209">
        <f>Poc.strana!$C$38</f>
        <v>0</v>
      </c>
      <c r="F100" s="139"/>
      <c r="G100" s="139"/>
      <c r="H100" s="139"/>
      <c r="I100" s="139"/>
      <c r="J100" s="209">
        <f>Poc.strana!$C$38</f>
        <v>0</v>
      </c>
      <c r="K100" s="139"/>
      <c r="L100" s="143"/>
      <c r="M100" s="66">
        <f t="shared" si="12"/>
        <v>0</v>
      </c>
      <c r="N100" s="145"/>
      <c r="O100" s="148"/>
      <c r="P100" s="148"/>
      <c r="Q100" s="149"/>
      <c r="R100" s="150"/>
      <c r="S100" s="94">
        <f t="shared" si="10"/>
        <v>0</v>
      </c>
      <c r="T100" s="156"/>
      <c r="U100" s="156"/>
      <c r="V100" s="156"/>
      <c r="W100" s="156"/>
      <c r="X100" s="156"/>
      <c r="Y100" s="21">
        <f t="shared" si="11"/>
        <v>0</v>
      </c>
      <c r="Z100" s="156"/>
      <c r="AA100" s="156"/>
      <c r="AB100" s="156"/>
      <c r="AC100" s="156"/>
      <c r="AD100" s="21">
        <f t="shared" si="8"/>
        <v>0</v>
      </c>
      <c r="AE100" s="36">
        <f t="shared" si="9"/>
        <v>0</v>
      </c>
    </row>
    <row r="101" spans="2:31" x14ac:dyDescent="0.3">
      <c r="B101" s="10">
        <v>88</v>
      </c>
      <c r="C101" s="139"/>
      <c r="D101" s="139"/>
      <c r="E101" s="209">
        <f>Poc.strana!$C$38</f>
        <v>0</v>
      </c>
      <c r="F101" s="139"/>
      <c r="G101" s="139"/>
      <c r="H101" s="139"/>
      <c r="I101" s="139"/>
      <c r="J101" s="209">
        <f>Poc.strana!$C$38</f>
        <v>0</v>
      </c>
      <c r="K101" s="139"/>
      <c r="L101" s="143"/>
      <c r="M101" s="66">
        <f t="shared" si="12"/>
        <v>0</v>
      </c>
      <c r="N101" s="145"/>
      <c r="O101" s="148"/>
      <c r="P101" s="148"/>
      <c r="Q101" s="149"/>
      <c r="R101" s="150"/>
      <c r="S101" s="94">
        <f t="shared" si="10"/>
        <v>0</v>
      </c>
      <c r="T101" s="156"/>
      <c r="U101" s="156"/>
      <c r="V101" s="156"/>
      <c r="W101" s="156"/>
      <c r="X101" s="156"/>
      <c r="Y101" s="21">
        <f t="shared" si="11"/>
        <v>0</v>
      </c>
      <c r="Z101" s="156"/>
      <c r="AA101" s="156"/>
      <c r="AB101" s="156"/>
      <c r="AC101" s="156"/>
      <c r="AD101" s="21">
        <f t="shared" si="8"/>
        <v>0</v>
      </c>
      <c r="AE101" s="36">
        <f t="shared" si="9"/>
        <v>0</v>
      </c>
    </row>
    <row r="102" spans="2:31" x14ac:dyDescent="0.3">
      <c r="B102" s="10">
        <v>89</v>
      </c>
      <c r="C102" s="139"/>
      <c r="D102" s="139"/>
      <c r="E102" s="209">
        <f>Poc.strana!$C$38</f>
        <v>0</v>
      </c>
      <c r="F102" s="139"/>
      <c r="G102" s="139"/>
      <c r="H102" s="139"/>
      <c r="I102" s="139"/>
      <c r="J102" s="209">
        <f>Poc.strana!$C$38</f>
        <v>0</v>
      </c>
      <c r="K102" s="139"/>
      <c r="L102" s="143"/>
      <c r="M102" s="66">
        <f t="shared" si="12"/>
        <v>0</v>
      </c>
      <c r="N102" s="145"/>
      <c r="O102" s="148"/>
      <c r="P102" s="148"/>
      <c r="Q102" s="149"/>
      <c r="R102" s="150"/>
      <c r="S102" s="94">
        <f t="shared" si="10"/>
        <v>0</v>
      </c>
      <c r="T102" s="156"/>
      <c r="U102" s="156"/>
      <c r="V102" s="156"/>
      <c r="W102" s="156"/>
      <c r="X102" s="156"/>
      <c r="Y102" s="21">
        <f t="shared" si="11"/>
        <v>0</v>
      </c>
      <c r="Z102" s="156"/>
      <c r="AA102" s="156"/>
      <c r="AB102" s="156"/>
      <c r="AC102" s="156"/>
      <c r="AD102" s="21">
        <f t="shared" si="8"/>
        <v>0</v>
      </c>
      <c r="AE102" s="36">
        <f t="shared" si="9"/>
        <v>0</v>
      </c>
    </row>
    <row r="103" spans="2:31" x14ac:dyDescent="0.3">
      <c r="B103" s="10">
        <v>90</v>
      </c>
      <c r="C103" s="139"/>
      <c r="D103" s="139"/>
      <c r="E103" s="209">
        <f>Poc.strana!$C$38</f>
        <v>0</v>
      </c>
      <c r="F103" s="139"/>
      <c r="G103" s="139"/>
      <c r="H103" s="139"/>
      <c r="I103" s="139"/>
      <c r="J103" s="209">
        <f>Poc.strana!$C$38</f>
        <v>0</v>
      </c>
      <c r="K103" s="139"/>
      <c r="L103" s="143"/>
      <c r="M103" s="66">
        <f t="shared" si="12"/>
        <v>0</v>
      </c>
      <c r="N103" s="145"/>
      <c r="O103" s="148"/>
      <c r="P103" s="148"/>
      <c r="Q103" s="149"/>
      <c r="R103" s="150"/>
      <c r="S103" s="94">
        <f t="shared" si="10"/>
        <v>0</v>
      </c>
      <c r="T103" s="156"/>
      <c r="U103" s="156"/>
      <c r="V103" s="156"/>
      <c r="W103" s="156"/>
      <c r="X103" s="156"/>
      <c r="Y103" s="21">
        <f t="shared" si="11"/>
        <v>0</v>
      </c>
      <c r="Z103" s="156"/>
      <c r="AA103" s="156"/>
      <c r="AB103" s="156"/>
      <c r="AC103" s="156"/>
      <c r="AD103" s="21">
        <f t="shared" si="8"/>
        <v>0</v>
      </c>
      <c r="AE103" s="36">
        <f t="shared" si="9"/>
        <v>0</v>
      </c>
    </row>
    <row r="104" spans="2:31" x14ac:dyDescent="0.3">
      <c r="B104" s="10">
        <v>91</v>
      </c>
      <c r="C104" s="139"/>
      <c r="D104" s="139"/>
      <c r="E104" s="209">
        <f>Poc.strana!$C$38</f>
        <v>0</v>
      </c>
      <c r="F104" s="139"/>
      <c r="G104" s="139"/>
      <c r="H104" s="139"/>
      <c r="I104" s="139"/>
      <c r="J104" s="209">
        <f>Poc.strana!$C$38</f>
        <v>0</v>
      </c>
      <c r="K104" s="139"/>
      <c r="L104" s="143"/>
      <c r="M104" s="66">
        <f t="shared" si="12"/>
        <v>0</v>
      </c>
      <c r="N104" s="145"/>
      <c r="O104" s="148"/>
      <c r="P104" s="148"/>
      <c r="Q104" s="149"/>
      <c r="R104" s="150"/>
      <c r="S104" s="94">
        <f t="shared" si="10"/>
        <v>0</v>
      </c>
      <c r="T104" s="156"/>
      <c r="U104" s="156"/>
      <c r="V104" s="156"/>
      <c r="W104" s="156"/>
      <c r="X104" s="156"/>
      <c r="Y104" s="21">
        <f t="shared" si="11"/>
        <v>0</v>
      </c>
      <c r="Z104" s="156"/>
      <c r="AA104" s="156"/>
      <c r="AB104" s="156"/>
      <c r="AC104" s="156"/>
      <c r="AD104" s="21">
        <f t="shared" si="8"/>
        <v>0</v>
      </c>
      <c r="AE104" s="36">
        <f t="shared" si="9"/>
        <v>0</v>
      </c>
    </row>
    <row r="105" spans="2:31" x14ac:dyDescent="0.3">
      <c r="B105" s="10">
        <v>92</v>
      </c>
      <c r="C105" s="139"/>
      <c r="D105" s="139"/>
      <c r="E105" s="209">
        <f>Poc.strana!$C$38</f>
        <v>0</v>
      </c>
      <c r="F105" s="139"/>
      <c r="G105" s="139"/>
      <c r="H105" s="139"/>
      <c r="I105" s="139"/>
      <c r="J105" s="209">
        <f>Poc.strana!$C$38</f>
        <v>0</v>
      </c>
      <c r="K105" s="139"/>
      <c r="L105" s="143"/>
      <c r="M105" s="66">
        <f t="shared" si="12"/>
        <v>0</v>
      </c>
      <c r="N105" s="145"/>
      <c r="O105" s="148"/>
      <c r="P105" s="148"/>
      <c r="Q105" s="149"/>
      <c r="R105" s="150"/>
      <c r="S105" s="94">
        <f t="shared" si="10"/>
        <v>0</v>
      </c>
      <c r="T105" s="156"/>
      <c r="U105" s="156"/>
      <c r="V105" s="156"/>
      <c r="W105" s="156"/>
      <c r="X105" s="156"/>
      <c r="Y105" s="21">
        <f t="shared" si="11"/>
        <v>0</v>
      </c>
      <c r="Z105" s="156"/>
      <c r="AA105" s="156"/>
      <c r="AB105" s="156"/>
      <c r="AC105" s="156"/>
      <c r="AD105" s="21">
        <f t="shared" si="8"/>
        <v>0</v>
      </c>
      <c r="AE105" s="36">
        <f t="shared" si="9"/>
        <v>0</v>
      </c>
    </row>
    <row r="106" spans="2:31" x14ac:dyDescent="0.3">
      <c r="B106" s="10">
        <v>93</v>
      </c>
      <c r="C106" s="139"/>
      <c r="D106" s="139"/>
      <c r="E106" s="209">
        <f>Poc.strana!$C$38</f>
        <v>0</v>
      </c>
      <c r="F106" s="139"/>
      <c r="G106" s="139"/>
      <c r="H106" s="139"/>
      <c r="I106" s="139"/>
      <c r="J106" s="209">
        <f>Poc.strana!$C$38</f>
        <v>0</v>
      </c>
      <c r="K106" s="139"/>
      <c r="L106" s="143"/>
      <c r="M106" s="66">
        <f t="shared" si="12"/>
        <v>0</v>
      </c>
      <c r="N106" s="145"/>
      <c r="O106" s="148"/>
      <c r="P106" s="148"/>
      <c r="Q106" s="149"/>
      <c r="R106" s="150"/>
      <c r="S106" s="94">
        <f t="shared" si="10"/>
        <v>0</v>
      </c>
      <c r="T106" s="156"/>
      <c r="U106" s="156"/>
      <c r="V106" s="156"/>
      <c r="W106" s="156"/>
      <c r="X106" s="156"/>
      <c r="Y106" s="21">
        <f t="shared" si="11"/>
        <v>0</v>
      </c>
      <c r="Z106" s="156"/>
      <c r="AA106" s="156"/>
      <c r="AB106" s="156"/>
      <c r="AC106" s="156"/>
      <c r="AD106" s="21">
        <f t="shared" si="8"/>
        <v>0</v>
      </c>
      <c r="AE106" s="36">
        <f t="shared" si="9"/>
        <v>0</v>
      </c>
    </row>
    <row r="107" spans="2:31" x14ac:dyDescent="0.3">
      <c r="B107" s="10">
        <v>94</v>
      </c>
      <c r="C107" s="139"/>
      <c r="D107" s="139"/>
      <c r="E107" s="209">
        <f>Poc.strana!$C$38</f>
        <v>0</v>
      </c>
      <c r="F107" s="139"/>
      <c r="G107" s="139"/>
      <c r="H107" s="139"/>
      <c r="I107" s="139"/>
      <c r="J107" s="209">
        <f>Poc.strana!$C$38</f>
        <v>0</v>
      </c>
      <c r="K107" s="139"/>
      <c r="L107" s="143"/>
      <c r="M107" s="66">
        <f t="shared" si="12"/>
        <v>0</v>
      </c>
      <c r="N107" s="145"/>
      <c r="O107" s="148"/>
      <c r="P107" s="148"/>
      <c r="Q107" s="149"/>
      <c r="R107" s="150"/>
      <c r="S107" s="94">
        <f t="shared" si="10"/>
        <v>0</v>
      </c>
      <c r="T107" s="156"/>
      <c r="U107" s="156"/>
      <c r="V107" s="156"/>
      <c r="W107" s="156"/>
      <c r="X107" s="156"/>
      <c r="Y107" s="21">
        <f t="shared" si="11"/>
        <v>0</v>
      </c>
      <c r="Z107" s="156"/>
      <c r="AA107" s="156"/>
      <c r="AB107" s="156"/>
      <c r="AC107" s="156"/>
      <c r="AD107" s="21">
        <f t="shared" si="8"/>
        <v>0</v>
      </c>
      <c r="AE107" s="36">
        <f t="shared" si="9"/>
        <v>0</v>
      </c>
    </row>
    <row r="108" spans="2:31" x14ac:dyDescent="0.3">
      <c r="B108" s="10">
        <v>95</v>
      </c>
      <c r="C108" s="139"/>
      <c r="D108" s="139"/>
      <c r="E108" s="209">
        <f>Poc.strana!$C$38</f>
        <v>0</v>
      </c>
      <c r="F108" s="139"/>
      <c r="G108" s="139"/>
      <c r="H108" s="139"/>
      <c r="I108" s="139"/>
      <c r="J108" s="209">
        <f>Poc.strana!$C$38</f>
        <v>0</v>
      </c>
      <c r="K108" s="139"/>
      <c r="L108" s="143"/>
      <c r="M108" s="66">
        <f t="shared" si="12"/>
        <v>0</v>
      </c>
      <c r="N108" s="145"/>
      <c r="O108" s="148"/>
      <c r="P108" s="148"/>
      <c r="Q108" s="149"/>
      <c r="R108" s="150"/>
      <c r="S108" s="94">
        <f t="shared" si="10"/>
        <v>0</v>
      </c>
      <c r="T108" s="156"/>
      <c r="U108" s="156"/>
      <c r="V108" s="156"/>
      <c r="W108" s="156"/>
      <c r="X108" s="156"/>
      <c r="Y108" s="21">
        <f t="shared" si="11"/>
        <v>0</v>
      </c>
      <c r="Z108" s="156"/>
      <c r="AA108" s="156"/>
      <c r="AB108" s="156"/>
      <c r="AC108" s="156"/>
      <c r="AD108" s="21">
        <f t="shared" si="8"/>
        <v>0</v>
      </c>
      <c r="AE108" s="36">
        <f t="shared" si="9"/>
        <v>0</v>
      </c>
    </row>
    <row r="109" spans="2:31" x14ac:dyDescent="0.3">
      <c r="B109" s="10">
        <v>96</v>
      </c>
      <c r="C109" s="139"/>
      <c r="D109" s="139"/>
      <c r="E109" s="209">
        <f>Poc.strana!$C$38</f>
        <v>0</v>
      </c>
      <c r="F109" s="139"/>
      <c r="G109" s="139"/>
      <c r="H109" s="139"/>
      <c r="I109" s="139"/>
      <c r="J109" s="209">
        <f>Poc.strana!$C$38</f>
        <v>0</v>
      </c>
      <c r="K109" s="139"/>
      <c r="L109" s="143"/>
      <c r="M109" s="66">
        <f t="shared" si="12"/>
        <v>0</v>
      </c>
      <c r="N109" s="145"/>
      <c r="O109" s="148"/>
      <c r="P109" s="148"/>
      <c r="Q109" s="149"/>
      <c r="R109" s="150"/>
      <c r="S109" s="94">
        <f t="shared" si="10"/>
        <v>0</v>
      </c>
      <c r="T109" s="156"/>
      <c r="U109" s="156"/>
      <c r="V109" s="156"/>
      <c r="W109" s="156"/>
      <c r="X109" s="156"/>
      <c r="Y109" s="21">
        <f t="shared" si="11"/>
        <v>0</v>
      </c>
      <c r="Z109" s="156"/>
      <c r="AA109" s="156"/>
      <c r="AB109" s="156"/>
      <c r="AC109" s="156"/>
      <c r="AD109" s="21">
        <f t="shared" si="8"/>
        <v>0</v>
      </c>
      <c r="AE109" s="36">
        <f t="shared" si="9"/>
        <v>0</v>
      </c>
    </row>
    <row r="110" spans="2:31" x14ac:dyDescent="0.3">
      <c r="B110" s="10">
        <v>97</v>
      </c>
      <c r="C110" s="139"/>
      <c r="D110" s="139"/>
      <c r="E110" s="209">
        <f>Poc.strana!$C$38</f>
        <v>0</v>
      </c>
      <c r="F110" s="139"/>
      <c r="G110" s="139"/>
      <c r="H110" s="139"/>
      <c r="I110" s="139"/>
      <c r="J110" s="209">
        <f>Poc.strana!$C$38</f>
        <v>0</v>
      </c>
      <c r="K110" s="139"/>
      <c r="L110" s="143"/>
      <c r="M110" s="66">
        <f t="shared" si="12"/>
        <v>0</v>
      </c>
      <c r="N110" s="145"/>
      <c r="O110" s="148"/>
      <c r="P110" s="148"/>
      <c r="Q110" s="149"/>
      <c r="R110" s="150"/>
      <c r="S110" s="94">
        <f t="shared" ref="S110:S113" si="13">+M110*R110/60</f>
        <v>0</v>
      </c>
      <c r="T110" s="156"/>
      <c r="U110" s="156"/>
      <c r="V110" s="156"/>
      <c r="W110" s="156"/>
      <c r="X110" s="156"/>
      <c r="Y110" s="21">
        <f t="shared" si="11"/>
        <v>0</v>
      </c>
      <c r="Z110" s="156"/>
      <c r="AA110" s="156"/>
      <c r="AB110" s="156"/>
      <c r="AC110" s="156"/>
      <c r="AD110" s="21">
        <f t="shared" si="8"/>
        <v>0</v>
      </c>
      <c r="AE110" s="36">
        <f t="shared" si="9"/>
        <v>0</v>
      </c>
    </row>
    <row r="111" spans="2:31" x14ac:dyDescent="0.3">
      <c r="B111" s="10">
        <v>98</v>
      </c>
      <c r="C111" s="139"/>
      <c r="D111" s="139"/>
      <c r="E111" s="209">
        <f>Poc.strana!$C$38</f>
        <v>0</v>
      </c>
      <c r="F111" s="139"/>
      <c r="G111" s="139"/>
      <c r="H111" s="139"/>
      <c r="I111" s="139"/>
      <c r="J111" s="209">
        <f>Poc.strana!$C$38</f>
        <v>0</v>
      </c>
      <c r="K111" s="139"/>
      <c r="L111" s="143"/>
      <c r="M111" s="66">
        <f t="shared" si="12"/>
        <v>0</v>
      </c>
      <c r="N111" s="145"/>
      <c r="O111" s="148"/>
      <c r="P111" s="148"/>
      <c r="Q111" s="149"/>
      <c r="R111" s="150"/>
      <c r="S111" s="94">
        <f t="shared" si="13"/>
        <v>0</v>
      </c>
      <c r="T111" s="156"/>
      <c r="U111" s="156"/>
      <c r="V111" s="156"/>
      <c r="W111" s="156"/>
      <c r="X111" s="156"/>
      <c r="Y111" s="21">
        <f t="shared" si="11"/>
        <v>0</v>
      </c>
      <c r="Z111" s="156"/>
      <c r="AA111" s="156"/>
      <c r="AB111" s="156"/>
      <c r="AC111" s="156"/>
      <c r="AD111" s="21">
        <f t="shared" si="8"/>
        <v>0</v>
      </c>
      <c r="AE111" s="36">
        <f t="shared" si="9"/>
        <v>0</v>
      </c>
    </row>
    <row r="112" spans="2:31" x14ac:dyDescent="0.3">
      <c r="B112" s="97">
        <v>99</v>
      </c>
      <c r="C112" s="139"/>
      <c r="D112" s="139"/>
      <c r="E112" s="209">
        <f>Poc.strana!$C$38</f>
        <v>0</v>
      </c>
      <c r="F112" s="139"/>
      <c r="G112" s="139"/>
      <c r="H112" s="139"/>
      <c r="I112" s="139"/>
      <c r="J112" s="209">
        <f>Poc.strana!$C$38</f>
        <v>0</v>
      </c>
      <c r="K112" s="139"/>
      <c r="L112" s="143"/>
      <c r="M112" s="66">
        <f t="shared" si="12"/>
        <v>0</v>
      </c>
      <c r="N112" s="145"/>
      <c r="O112" s="148"/>
      <c r="P112" s="148"/>
      <c r="Q112" s="149"/>
      <c r="R112" s="150"/>
      <c r="S112" s="94">
        <f t="shared" si="13"/>
        <v>0</v>
      </c>
      <c r="T112" s="156"/>
      <c r="U112" s="156"/>
      <c r="V112" s="156"/>
      <c r="W112" s="156"/>
      <c r="X112" s="156"/>
      <c r="Y112" s="21">
        <f t="shared" si="11"/>
        <v>0</v>
      </c>
      <c r="Z112" s="156"/>
      <c r="AA112" s="156"/>
      <c r="AB112" s="156"/>
      <c r="AC112" s="156"/>
      <c r="AD112" s="21">
        <f t="shared" si="8"/>
        <v>0</v>
      </c>
      <c r="AE112" s="36">
        <f t="shared" si="9"/>
        <v>0</v>
      </c>
    </row>
    <row r="113" spans="2:39" ht="14.4" thickBot="1" x14ac:dyDescent="0.35">
      <c r="B113" s="97">
        <v>100</v>
      </c>
      <c r="C113" s="140"/>
      <c r="D113" s="141"/>
      <c r="E113" s="210">
        <f>Poc.strana!$C$38</f>
        <v>0</v>
      </c>
      <c r="F113" s="141"/>
      <c r="G113" s="141"/>
      <c r="H113" s="141"/>
      <c r="I113" s="141"/>
      <c r="J113" s="210">
        <f>Poc.strana!$C$38</f>
        <v>0</v>
      </c>
      <c r="K113" s="141"/>
      <c r="L113" s="144"/>
      <c r="M113" s="91">
        <f t="shared" si="12"/>
        <v>0</v>
      </c>
      <c r="N113" s="151"/>
      <c r="O113" s="151"/>
      <c r="P113" s="151"/>
      <c r="Q113" s="153"/>
      <c r="R113" s="154"/>
      <c r="S113" s="95">
        <f t="shared" si="13"/>
        <v>0</v>
      </c>
      <c r="T113" s="157"/>
      <c r="U113" s="157"/>
      <c r="V113" s="157"/>
      <c r="W113" s="157"/>
      <c r="X113" s="157"/>
      <c r="Y113" s="37">
        <f t="shared" si="11"/>
        <v>0</v>
      </c>
      <c r="Z113" s="157"/>
      <c r="AA113" s="157"/>
      <c r="AB113" s="157"/>
      <c r="AC113" s="157"/>
      <c r="AD113" s="37">
        <f t="shared" si="8"/>
        <v>0</v>
      </c>
      <c r="AE113" s="92">
        <f t="shared" si="9"/>
        <v>0</v>
      </c>
    </row>
    <row r="114" spans="2:39" ht="14.4" thickTop="1" x14ac:dyDescent="0.3">
      <c r="B114" s="98"/>
    </row>
    <row r="115" spans="2:39" ht="13.5" customHeight="1" thickBot="1" x14ac:dyDescent="0.35"/>
    <row r="116" spans="2:39" s="32" customFormat="1" ht="35.1" customHeight="1" thickTop="1" x14ac:dyDescent="0.3">
      <c r="B116" s="299" t="s">
        <v>1</v>
      </c>
      <c r="C116" s="300"/>
      <c r="D116" s="300"/>
      <c r="E116" s="300"/>
      <c r="F116" s="301"/>
      <c r="G116" s="241" t="s">
        <v>35</v>
      </c>
      <c r="H116" s="302"/>
      <c r="I116" s="31" t="s">
        <v>56</v>
      </c>
      <c r="J116" s="240" t="s">
        <v>2</v>
      </c>
      <c r="K116" s="241"/>
      <c r="L116" s="241"/>
      <c r="M116" s="241"/>
      <c r="N116" s="241"/>
      <c r="O116" s="241"/>
      <c r="P116" s="241"/>
      <c r="Q116" s="241"/>
      <c r="R116" s="241"/>
      <c r="S116" s="303"/>
      <c r="T116" s="303"/>
      <c r="U116" s="303"/>
      <c r="V116" s="303"/>
      <c r="W116" s="303"/>
      <c r="X116" s="303"/>
      <c r="Y116" s="240" t="s">
        <v>3</v>
      </c>
      <c r="Z116" s="241"/>
      <c r="AA116" s="241"/>
      <c r="AB116" s="241"/>
      <c r="AC116" s="241"/>
      <c r="AD116" s="241"/>
      <c r="AE116" s="242"/>
      <c r="AM116" s="89"/>
    </row>
    <row r="117" spans="2:39" s="32" customFormat="1" ht="35.1" customHeight="1" x14ac:dyDescent="0.3">
      <c r="B117" s="287" t="s">
        <v>30</v>
      </c>
      <c r="C117" s="245"/>
      <c r="D117" s="245"/>
      <c r="E117" s="245"/>
      <c r="F117" s="245"/>
      <c r="G117" s="293" t="s">
        <v>102</v>
      </c>
      <c r="H117" s="290"/>
      <c r="I117" s="33"/>
      <c r="J117" s="296" t="s">
        <v>122</v>
      </c>
      <c r="K117" s="297"/>
      <c r="L117" s="297"/>
      <c r="M117" s="297"/>
      <c r="N117" s="297"/>
      <c r="O117" s="297"/>
      <c r="P117" s="297"/>
      <c r="Q117" s="297"/>
      <c r="R117" s="297"/>
      <c r="S117" s="298"/>
      <c r="T117" s="246"/>
      <c r="U117" s="246"/>
      <c r="V117" s="246"/>
      <c r="W117" s="246"/>
      <c r="X117" s="246"/>
      <c r="Y117" s="247"/>
      <c r="Z117" s="248"/>
      <c r="AA117" s="248"/>
      <c r="AB117" s="248"/>
      <c r="AC117" s="248"/>
      <c r="AD117" s="248"/>
      <c r="AE117" s="249"/>
      <c r="AM117" s="89"/>
    </row>
    <row r="118" spans="2:39" s="32" customFormat="1" ht="35.1" customHeight="1" x14ac:dyDescent="0.3">
      <c r="B118" s="287" t="s">
        <v>17</v>
      </c>
      <c r="C118" s="245"/>
      <c r="D118" s="245"/>
      <c r="E118" s="245"/>
      <c r="F118" s="245"/>
      <c r="G118" s="243"/>
      <c r="H118" s="292"/>
      <c r="I118" s="34"/>
      <c r="J118" s="250" t="s">
        <v>23</v>
      </c>
      <c r="K118" s="251"/>
      <c r="L118" s="251"/>
      <c r="M118" s="251"/>
      <c r="N118" s="251"/>
      <c r="O118" s="251"/>
      <c r="P118" s="251"/>
      <c r="Q118" s="251"/>
      <c r="R118" s="251"/>
      <c r="S118" s="252"/>
      <c r="T118" s="246"/>
      <c r="U118" s="246"/>
      <c r="V118" s="246"/>
      <c r="W118" s="246"/>
      <c r="X118" s="246"/>
      <c r="Y118" s="247"/>
      <c r="Z118" s="248"/>
      <c r="AA118" s="248"/>
      <c r="AB118" s="248"/>
      <c r="AC118" s="248"/>
      <c r="AD118" s="248"/>
      <c r="AE118" s="249"/>
      <c r="AM118" s="89"/>
    </row>
    <row r="119" spans="2:39" s="32" customFormat="1" ht="35.1" customHeight="1" x14ac:dyDescent="0.3">
      <c r="B119" s="287" t="s">
        <v>26</v>
      </c>
      <c r="C119" s="245"/>
      <c r="D119" s="245"/>
      <c r="E119" s="245"/>
      <c r="F119" s="288"/>
      <c r="G119" s="243"/>
      <c r="H119" s="292"/>
      <c r="I119" s="34"/>
      <c r="J119" s="250" t="s">
        <v>103</v>
      </c>
      <c r="K119" s="251"/>
      <c r="L119" s="251"/>
      <c r="M119" s="251"/>
      <c r="N119" s="251"/>
      <c r="O119" s="251"/>
      <c r="P119" s="251"/>
      <c r="Q119" s="251"/>
      <c r="R119" s="251"/>
      <c r="S119" s="252"/>
      <c r="T119" s="246"/>
      <c r="U119" s="246"/>
      <c r="V119" s="246"/>
      <c r="W119" s="246"/>
      <c r="X119" s="246"/>
      <c r="Y119" s="247"/>
      <c r="Z119" s="248"/>
      <c r="AA119" s="248"/>
      <c r="AB119" s="248"/>
      <c r="AC119" s="248"/>
      <c r="AD119" s="248"/>
      <c r="AE119" s="249"/>
      <c r="AM119" s="89"/>
    </row>
    <row r="120" spans="2:39" s="32" customFormat="1" ht="35.1" customHeight="1" x14ac:dyDescent="0.3">
      <c r="B120" s="287" t="s">
        <v>27</v>
      </c>
      <c r="C120" s="245"/>
      <c r="D120" s="245"/>
      <c r="E120" s="245"/>
      <c r="F120" s="245"/>
      <c r="G120" s="243"/>
      <c r="H120" s="292"/>
      <c r="I120" s="34"/>
      <c r="J120" s="250" t="s">
        <v>104</v>
      </c>
      <c r="K120" s="251"/>
      <c r="L120" s="251"/>
      <c r="M120" s="251"/>
      <c r="N120" s="251"/>
      <c r="O120" s="251"/>
      <c r="P120" s="251"/>
      <c r="Q120" s="251"/>
      <c r="R120" s="251"/>
      <c r="S120" s="252"/>
      <c r="T120" s="246"/>
      <c r="U120" s="246"/>
      <c r="V120" s="246"/>
      <c r="W120" s="246"/>
      <c r="X120" s="246"/>
      <c r="Y120" s="247"/>
      <c r="Z120" s="248"/>
      <c r="AA120" s="248"/>
      <c r="AB120" s="248"/>
      <c r="AC120" s="248"/>
      <c r="AD120" s="248"/>
      <c r="AE120" s="249"/>
      <c r="AM120" s="89"/>
    </row>
    <row r="121" spans="2:39" s="32" customFormat="1" ht="35.1" customHeight="1" x14ac:dyDescent="0.3">
      <c r="B121" s="287" t="s">
        <v>28</v>
      </c>
      <c r="C121" s="245"/>
      <c r="D121" s="245"/>
      <c r="E121" s="245"/>
      <c r="F121" s="288"/>
      <c r="G121" s="243"/>
      <c r="H121" s="292"/>
      <c r="I121" s="34"/>
      <c r="J121" s="250" t="s">
        <v>123</v>
      </c>
      <c r="K121" s="251"/>
      <c r="L121" s="251"/>
      <c r="M121" s="251"/>
      <c r="N121" s="251"/>
      <c r="O121" s="251"/>
      <c r="P121" s="251"/>
      <c r="Q121" s="251"/>
      <c r="R121" s="251"/>
      <c r="S121" s="252"/>
      <c r="T121" s="246"/>
      <c r="U121" s="246"/>
      <c r="V121" s="246"/>
      <c r="W121" s="246"/>
      <c r="X121" s="246"/>
      <c r="Y121" s="247"/>
      <c r="Z121" s="248"/>
      <c r="AA121" s="248"/>
      <c r="AB121" s="248"/>
      <c r="AC121" s="248"/>
      <c r="AD121" s="248"/>
      <c r="AE121" s="249"/>
      <c r="AM121" s="89"/>
    </row>
    <row r="122" spans="2:39" s="32" customFormat="1" ht="35.1" customHeight="1" x14ac:dyDescent="0.3">
      <c r="B122" s="287" t="s">
        <v>29</v>
      </c>
      <c r="C122" s="245"/>
      <c r="D122" s="245"/>
      <c r="E122" s="245"/>
      <c r="F122" s="288"/>
      <c r="G122" s="289" t="s">
        <v>114</v>
      </c>
      <c r="H122" s="290"/>
      <c r="I122" s="38" t="s">
        <v>37</v>
      </c>
      <c r="J122" s="250" t="s">
        <v>124</v>
      </c>
      <c r="K122" s="251"/>
      <c r="L122" s="251"/>
      <c r="M122" s="251"/>
      <c r="N122" s="251"/>
      <c r="O122" s="251"/>
      <c r="P122" s="251"/>
      <c r="Q122" s="251"/>
      <c r="R122" s="251"/>
      <c r="S122" s="252"/>
      <c r="T122" s="246"/>
      <c r="U122" s="246"/>
      <c r="V122" s="246"/>
      <c r="W122" s="246"/>
      <c r="X122" s="246"/>
      <c r="Y122" s="247"/>
      <c r="Z122" s="248"/>
      <c r="AA122" s="248"/>
      <c r="AB122" s="248"/>
      <c r="AC122" s="248"/>
      <c r="AD122" s="248"/>
      <c r="AE122" s="249"/>
      <c r="AM122" s="89"/>
    </row>
    <row r="123" spans="2:39" s="32" customFormat="1" ht="35.1" customHeight="1" x14ac:dyDescent="0.3">
      <c r="B123" s="287" t="s">
        <v>0</v>
      </c>
      <c r="C123" s="245"/>
      <c r="D123" s="245"/>
      <c r="E123" s="245"/>
      <c r="F123" s="288"/>
      <c r="G123" s="244"/>
      <c r="H123" s="288"/>
      <c r="I123" s="35"/>
      <c r="J123" s="243" t="s">
        <v>74</v>
      </c>
      <c r="K123" s="244"/>
      <c r="L123" s="244"/>
      <c r="M123" s="244"/>
      <c r="N123" s="244"/>
      <c r="O123" s="244"/>
      <c r="P123" s="244"/>
      <c r="Q123" s="244"/>
      <c r="R123" s="244"/>
      <c r="S123" s="245"/>
      <c r="T123" s="246"/>
      <c r="U123" s="246"/>
      <c r="V123" s="246"/>
      <c r="W123" s="246"/>
      <c r="X123" s="246"/>
      <c r="Y123" s="247"/>
      <c r="Z123" s="248"/>
      <c r="AA123" s="248"/>
      <c r="AB123" s="248"/>
      <c r="AC123" s="248"/>
      <c r="AD123" s="248"/>
      <c r="AE123" s="249"/>
      <c r="AM123" s="89"/>
    </row>
    <row r="124" spans="2:39" s="32" customFormat="1" ht="82.5" customHeight="1" x14ac:dyDescent="0.3">
      <c r="B124" s="287" t="s">
        <v>24</v>
      </c>
      <c r="C124" s="245"/>
      <c r="D124" s="245"/>
      <c r="E124" s="245"/>
      <c r="F124" s="288"/>
      <c r="G124" s="243"/>
      <c r="H124" s="288"/>
      <c r="I124" s="34"/>
      <c r="J124" s="243" t="s">
        <v>61</v>
      </c>
      <c r="K124" s="244"/>
      <c r="L124" s="244"/>
      <c r="M124" s="244"/>
      <c r="N124" s="244"/>
      <c r="O124" s="244"/>
      <c r="P124" s="244"/>
      <c r="Q124" s="244"/>
      <c r="R124" s="244"/>
      <c r="S124" s="245"/>
      <c r="T124" s="246"/>
      <c r="U124" s="246"/>
      <c r="V124" s="246"/>
      <c r="W124" s="246"/>
      <c r="X124" s="246"/>
      <c r="Y124" s="247"/>
      <c r="Z124" s="248"/>
      <c r="AA124" s="248"/>
      <c r="AB124" s="248"/>
      <c r="AC124" s="248"/>
      <c r="AD124" s="248"/>
      <c r="AE124" s="249"/>
      <c r="AM124" s="89"/>
    </row>
    <row r="125" spans="2:39" s="32" customFormat="1" ht="149.25" customHeight="1" x14ac:dyDescent="0.3">
      <c r="B125" s="287" t="s">
        <v>25</v>
      </c>
      <c r="C125" s="245"/>
      <c r="D125" s="245"/>
      <c r="E125" s="245"/>
      <c r="F125" s="245"/>
      <c r="G125" s="243"/>
      <c r="H125" s="288"/>
      <c r="I125" s="35"/>
      <c r="J125" s="243" t="s">
        <v>105</v>
      </c>
      <c r="K125" s="244"/>
      <c r="L125" s="244"/>
      <c r="M125" s="244"/>
      <c r="N125" s="244"/>
      <c r="O125" s="244"/>
      <c r="P125" s="244"/>
      <c r="Q125" s="244"/>
      <c r="R125" s="244"/>
      <c r="S125" s="245"/>
      <c r="T125" s="246"/>
      <c r="U125" s="246"/>
      <c r="V125" s="246"/>
      <c r="W125" s="246"/>
      <c r="X125" s="246"/>
      <c r="Y125" s="247"/>
      <c r="Z125" s="248"/>
      <c r="AA125" s="248"/>
      <c r="AB125" s="248"/>
      <c r="AC125" s="248"/>
      <c r="AD125" s="248"/>
      <c r="AE125" s="249"/>
      <c r="AM125" s="89"/>
    </row>
    <row r="126" spans="2:39" s="32" customFormat="1" ht="35.1" customHeight="1" x14ac:dyDescent="0.3">
      <c r="B126" s="287" t="s">
        <v>77</v>
      </c>
      <c r="C126" s="245"/>
      <c r="D126" s="245"/>
      <c r="E126" s="245"/>
      <c r="F126" s="288"/>
      <c r="G126" s="289" t="s">
        <v>83</v>
      </c>
      <c r="H126" s="290"/>
      <c r="I126" s="38" t="s">
        <v>78</v>
      </c>
      <c r="J126" s="250" t="s">
        <v>125</v>
      </c>
      <c r="K126" s="251"/>
      <c r="L126" s="251"/>
      <c r="M126" s="251"/>
      <c r="N126" s="251"/>
      <c r="O126" s="251"/>
      <c r="P126" s="251"/>
      <c r="Q126" s="251"/>
      <c r="R126" s="251"/>
      <c r="S126" s="252"/>
      <c r="T126" s="246"/>
      <c r="U126" s="246"/>
      <c r="V126" s="246"/>
      <c r="W126" s="246"/>
      <c r="X126" s="246"/>
      <c r="Y126" s="247"/>
      <c r="Z126" s="248"/>
      <c r="AA126" s="248"/>
      <c r="AB126" s="248"/>
      <c r="AC126" s="248"/>
      <c r="AD126" s="248"/>
      <c r="AE126" s="249"/>
      <c r="AM126" s="89"/>
    </row>
    <row r="127" spans="2:39" s="32" customFormat="1" ht="40.5" customHeight="1" x14ac:dyDescent="0.3">
      <c r="B127" s="287" t="s">
        <v>79</v>
      </c>
      <c r="C127" s="245"/>
      <c r="D127" s="245"/>
      <c r="E127" s="245"/>
      <c r="F127" s="288"/>
      <c r="G127" s="289" t="s">
        <v>81</v>
      </c>
      <c r="H127" s="291"/>
      <c r="I127" s="38" t="s">
        <v>85</v>
      </c>
      <c r="J127" s="250" t="s">
        <v>126</v>
      </c>
      <c r="K127" s="251"/>
      <c r="L127" s="251"/>
      <c r="M127" s="251"/>
      <c r="N127" s="251"/>
      <c r="O127" s="251"/>
      <c r="P127" s="251"/>
      <c r="Q127" s="251"/>
      <c r="R127" s="251"/>
      <c r="S127" s="252"/>
      <c r="T127" s="246"/>
      <c r="U127" s="246"/>
      <c r="V127" s="246"/>
      <c r="W127" s="246"/>
      <c r="X127" s="246"/>
      <c r="Y127" s="247"/>
      <c r="Z127" s="248"/>
      <c r="AA127" s="248"/>
      <c r="AB127" s="248"/>
      <c r="AC127" s="248"/>
      <c r="AD127" s="248"/>
      <c r="AE127" s="249"/>
      <c r="AM127" s="89"/>
    </row>
    <row r="128" spans="2:39" s="32" customFormat="1" ht="40.5" customHeight="1" thickBot="1" x14ac:dyDescent="0.35">
      <c r="B128" s="284" t="s">
        <v>129</v>
      </c>
      <c r="C128" s="279"/>
      <c r="D128" s="279"/>
      <c r="E128" s="279"/>
      <c r="F128" s="279"/>
      <c r="G128" s="285" t="s">
        <v>82</v>
      </c>
      <c r="H128" s="286"/>
      <c r="I128" s="39"/>
      <c r="J128" s="277" t="s">
        <v>127</v>
      </c>
      <c r="K128" s="278"/>
      <c r="L128" s="278"/>
      <c r="M128" s="278"/>
      <c r="N128" s="278"/>
      <c r="O128" s="278"/>
      <c r="P128" s="278"/>
      <c r="Q128" s="278"/>
      <c r="R128" s="278"/>
      <c r="S128" s="279"/>
      <c r="T128" s="280"/>
      <c r="U128" s="280"/>
      <c r="V128" s="280"/>
      <c r="W128" s="280"/>
      <c r="X128" s="280"/>
      <c r="Y128" s="281"/>
      <c r="Z128" s="282"/>
      <c r="AA128" s="282"/>
      <c r="AB128" s="282"/>
      <c r="AC128" s="282"/>
      <c r="AD128" s="282"/>
      <c r="AE128" s="283"/>
      <c r="AM128" s="89"/>
    </row>
    <row r="129" ht="14.4" thickTop="1" x14ac:dyDescent="0.3"/>
  </sheetData>
  <protectedRanges>
    <protectedRange sqref="T14:X113 Z14:AC113 N14:R113 C14:L113" name="rng_zuta_polja_potrosnja"/>
  </protectedRanges>
  <mergeCells count="73">
    <mergeCell ref="G118:H118"/>
    <mergeCell ref="J119:X119"/>
    <mergeCell ref="G117:H117"/>
    <mergeCell ref="B117:F117"/>
    <mergeCell ref="AE12:AE13"/>
    <mergeCell ref="J117:X117"/>
    <mergeCell ref="O11:O13"/>
    <mergeCell ref="N11:N13"/>
    <mergeCell ref="C12:E12"/>
    <mergeCell ref="B116:F116"/>
    <mergeCell ref="G116:H116"/>
    <mergeCell ref="J116:X116"/>
    <mergeCell ref="F12:G12"/>
    <mergeCell ref="H11:L11"/>
    <mergeCell ref="M11:M13"/>
    <mergeCell ref="Y119:AE119"/>
    <mergeCell ref="B124:F124"/>
    <mergeCell ref="J118:X118"/>
    <mergeCell ref="B118:F118"/>
    <mergeCell ref="G124:H124"/>
    <mergeCell ref="J121:X121"/>
    <mergeCell ref="B123:F123"/>
    <mergeCell ref="B121:F121"/>
    <mergeCell ref="G121:H121"/>
    <mergeCell ref="G123:H123"/>
    <mergeCell ref="B122:F122"/>
    <mergeCell ref="G122:H122"/>
    <mergeCell ref="B119:F119"/>
    <mergeCell ref="G119:H119"/>
    <mergeCell ref="B120:F120"/>
    <mergeCell ref="G120:H120"/>
    <mergeCell ref="J120:X120"/>
    <mergeCell ref="B128:F128"/>
    <mergeCell ref="G128:H128"/>
    <mergeCell ref="B125:F125"/>
    <mergeCell ref="G125:H125"/>
    <mergeCell ref="G126:H126"/>
    <mergeCell ref="B126:F126"/>
    <mergeCell ref="B127:F127"/>
    <mergeCell ref="G127:H127"/>
    <mergeCell ref="J128:X128"/>
    <mergeCell ref="J123:X123"/>
    <mergeCell ref="Y127:AE127"/>
    <mergeCell ref="Y126:AE126"/>
    <mergeCell ref="Y128:AE128"/>
    <mergeCell ref="J126:X126"/>
    <mergeCell ref="J127:X127"/>
    <mergeCell ref="B3:G3"/>
    <mergeCell ref="B7:AE7"/>
    <mergeCell ref="Z12:AD12"/>
    <mergeCell ref="T11:AE11"/>
    <mergeCell ref="B11:B13"/>
    <mergeCell ref="T12:Y12"/>
    <mergeCell ref="K12:L12"/>
    <mergeCell ref="Q11:Q13"/>
    <mergeCell ref="S11:S13"/>
    <mergeCell ref="H12:J12"/>
    <mergeCell ref="B10:AE10"/>
    <mergeCell ref="P11:P13"/>
    <mergeCell ref="R11:R13"/>
    <mergeCell ref="C11:G11"/>
    <mergeCell ref="Y116:AE116"/>
    <mergeCell ref="J125:X125"/>
    <mergeCell ref="Y125:AE125"/>
    <mergeCell ref="Y124:AE124"/>
    <mergeCell ref="Y117:AE117"/>
    <mergeCell ref="Y118:AE118"/>
    <mergeCell ref="J124:X124"/>
    <mergeCell ref="Y123:AE123"/>
    <mergeCell ref="Y122:AE122"/>
    <mergeCell ref="Y121:AE121"/>
    <mergeCell ref="J122:X122"/>
    <mergeCell ref="Y120:AE120"/>
  </mergeCells>
  <phoneticPr fontId="4" type="noConversion"/>
  <dataValidations disablePrompts="1" count="3">
    <dataValidation type="list" allowBlank="1" showInputMessage="1" showErrorMessage="1" sqref="O14:O113">
      <formula1>RangVrstePrekida</formula1>
    </dataValidation>
    <dataValidation type="list" allowBlank="1" showInputMessage="1" showErrorMessage="1" sqref="P14:P113">
      <formula1>RangUzrokPrekida</formula1>
    </dataValidation>
    <dataValidation type="list" allowBlank="1" showInputMessage="1" showErrorMessage="1" sqref="N14:N113">
      <formula1>objekti_kor1</formula1>
    </dataValidation>
  </dataValidations>
  <printOptions horizontalCentered="1"/>
  <pageMargins left="0.5" right="0.5" top="0.5" bottom="0.5" header="0.25" footer="0.25"/>
  <pageSetup paperSize="9" scale="41" fitToHeight="2" orientation="landscape" r:id="rId1"/>
  <headerFooter alignWithMargins="0">
    <oddFooter>&amp;CСтрана &amp;P &amp; од &amp;N</oddFooter>
  </headerFooter>
  <rowBreaks count="1" manualBreakCount="1">
    <brk id="114" max="34" man="1"/>
  </rowBreaks>
  <ignoredErrors>
    <ignoredError sqref="E14:E16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5375" r:id="rId4">
          <objectPr defaultSize="0" autoPict="0" r:id="rId5">
            <anchor moveWithCells="1">
              <from>
                <xdr:col>26</xdr:col>
                <xdr:colOff>30480</xdr:colOff>
                <xdr:row>126</xdr:row>
                <xdr:rowOff>7620</xdr:rowOff>
              </from>
              <to>
                <xdr:col>28</xdr:col>
                <xdr:colOff>533400</xdr:colOff>
                <xdr:row>127</xdr:row>
                <xdr:rowOff>38100</xdr:rowOff>
              </to>
            </anchor>
          </objectPr>
        </oleObject>
      </mc:Choice>
      <mc:Fallback>
        <oleObject progId="Equation.3" shapeId="537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28"/>
  <sheetViews>
    <sheetView showGridLines="0" zoomScale="85" zoomScaleNormal="85" zoomScaleSheetLayoutView="75" workbookViewId="0"/>
  </sheetViews>
  <sheetFormatPr defaultColWidth="9.109375" defaultRowHeight="13.8" x14ac:dyDescent="0.3"/>
  <cols>
    <col min="1" max="1" width="9.109375" style="99"/>
    <col min="2" max="2" width="13.6640625" style="99" customWidth="1"/>
    <col min="3" max="3" width="15.6640625" style="99" customWidth="1"/>
    <col min="4" max="4" width="13.6640625" style="99" customWidth="1"/>
    <col min="5" max="5" width="11.6640625" style="99" customWidth="1"/>
    <col min="6" max="6" width="14.6640625" style="99" customWidth="1"/>
    <col min="7" max="9" width="11.6640625" style="99" customWidth="1"/>
    <col min="10" max="11" width="9.6640625" style="99" customWidth="1"/>
    <col min="12" max="13" width="9.109375" style="99"/>
    <col min="14" max="14" width="6.88671875" style="99" customWidth="1"/>
    <col min="15" max="16384" width="9.109375" style="99"/>
  </cols>
  <sheetData>
    <row r="1" spans="1:14" ht="12.75" customHeight="1" x14ac:dyDescent="0.3">
      <c r="A1" s="99" t="str">
        <f>+CONCATENATE(Poc.strana!$A$13)</f>
        <v>АГЕНЦИЈА ЗА ЕНЕРГЕТИКУ РЕПУБЛИКЕ СРБИЈЕ</v>
      </c>
    </row>
    <row r="3" spans="1:14" x14ac:dyDescent="0.3">
      <c r="B3" s="99" t="str">
        <f>+CONCATENATE(Poc.strana!A20," ",Poc.strana!C20)</f>
        <v xml:space="preserve">Назив енергетског субјекта: </v>
      </c>
    </row>
    <row r="4" spans="1:14" x14ac:dyDescent="0.3">
      <c r="B4" s="99" t="str">
        <f>+CONCATENATE(Poc.strana!A36," ",Poc.strana!C36)</f>
        <v xml:space="preserve">Датум обраде: </v>
      </c>
    </row>
    <row r="7" spans="1:14" ht="25.5" customHeight="1" x14ac:dyDescent="0.3">
      <c r="B7" s="330" t="str">
        <f>+CONCATENATE("Табела ЕТK-3.4-3. Показатељи непрекидности испоруке електричне енергије електродистрибуцији и купцима прикљученим на преносни систем у периоду
 ",Poc.strana!C26,". године")</f>
        <v>Табела ЕТK-3.4-3. Показатељи непрекидности испоруке електричне енергије електродистрибуцији и купцима прикљученим на преносни систем у периоду
 . године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9" spans="1:14" ht="14.4" thickBot="1" x14ac:dyDescent="0.35">
      <c r="J9" s="100"/>
    </row>
    <row r="10" spans="1:14" ht="26.25" customHeight="1" thickTop="1" thickBot="1" x14ac:dyDescent="0.35">
      <c r="E10" s="340" t="s">
        <v>115</v>
      </c>
      <c r="F10" s="341"/>
      <c r="G10" s="101" t="s">
        <v>85</v>
      </c>
      <c r="H10" s="102"/>
      <c r="I10" s="103"/>
      <c r="K10" s="100"/>
    </row>
    <row r="11" spans="1:14" ht="71.25" customHeight="1" thickTop="1" x14ac:dyDescent="0.3">
      <c r="D11" s="104"/>
      <c r="E11" s="105" t="s">
        <v>15</v>
      </c>
      <c r="F11" s="106" t="s">
        <v>31</v>
      </c>
      <c r="G11" s="107" t="s">
        <v>156</v>
      </c>
      <c r="H11" s="107" t="s">
        <v>157</v>
      </c>
      <c r="I11" s="108" t="s">
        <v>158</v>
      </c>
      <c r="K11" s="100"/>
    </row>
    <row r="12" spans="1:14" ht="25.5" customHeight="1" x14ac:dyDescent="0.3">
      <c r="D12" s="109"/>
      <c r="E12" s="337" t="s">
        <v>49</v>
      </c>
      <c r="F12" s="110" t="s">
        <v>76</v>
      </c>
      <c r="G12" s="111">
        <f t="array" ref="G12">SUM(('Prekidi kupaca'!$O$14:$O$113=$E$12)*('Prekidi kupaca'!$P$14:$P$113=F12)*'Prekidi kupaca'!$S$14:$S$113)</f>
        <v>0</v>
      </c>
      <c r="H12" s="112">
        <f>+IF($H$10&gt;0,G12/$H$10,0)</f>
        <v>0</v>
      </c>
      <c r="I12" s="113">
        <f>IFERROR(IF($H$10&gt;0,G12*60*CHOOSE('Prekidi kupaca'!$D$14,31,28,31,30,31,30,31,31,30,31,30,31)*24/$H$10,0),0)</f>
        <v>0</v>
      </c>
    </row>
    <row r="13" spans="1:14" ht="25.5" customHeight="1" x14ac:dyDescent="0.3">
      <c r="E13" s="338"/>
      <c r="F13" s="114" t="s">
        <v>43</v>
      </c>
      <c r="G13" s="115">
        <f t="array" ref="G13">SUM(('Prekidi kupaca'!$O$14:$O$113=$E$12)*('Prekidi kupaca'!$P$14:$P$113=F13)*'Prekidi kupaca'!$S$14:$S$113)</f>
        <v>0</v>
      </c>
      <c r="H13" s="112">
        <f t="shared" ref="H13:H20" si="0">+IF($H$10&gt;0,G13/$H$10,0)</f>
        <v>0</v>
      </c>
      <c r="I13" s="113">
        <f>IFERROR(IF($H$10&gt;0,G13*60*CHOOSE('Prekidi kupaca'!$D$14,31,28,31,30,31,30,31,31,30,31,30,31)*24/$H$10,0),0)</f>
        <v>0</v>
      </c>
    </row>
    <row r="14" spans="1:14" ht="25.5" customHeight="1" x14ac:dyDescent="0.3">
      <c r="E14" s="338"/>
      <c r="F14" s="116" t="s">
        <v>44</v>
      </c>
      <c r="G14" s="115">
        <f t="array" ref="G14">SUM(('Prekidi kupaca'!$O$14:$O$113=$E$12)*('Prekidi kupaca'!$P$14:$P$113=F14)*'Prekidi kupaca'!$S$14:$S$113)</f>
        <v>0</v>
      </c>
      <c r="H14" s="112">
        <f t="shared" si="0"/>
        <v>0</v>
      </c>
      <c r="I14" s="113">
        <f>IFERROR(IF($H$10&gt;0,G14*60*CHOOSE('Prekidi kupaca'!$D$14,31,28,31,30,31,30,31,31,30,31,30,31)*24/$H$10,0),0)</f>
        <v>0</v>
      </c>
    </row>
    <row r="15" spans="1:14" ht="25.5" customHeight="1" x14ac:dyDescent="0.3">
      <c r="E15" s="338"/>
      <c r="F15" s="116" t="s">
        <v>18</v>
      </c>
      <c r="G15" s="115">
        <f t="array" ref="G15">SUM(('Prekidi kupaca'!$O$14:$O$113=$E$12)*('Prekidi kupaca'!$P$14:$P$113=F15)*'Prekidi kupaca'!$S$14:$S$113)</f>
        <v>0</v>
      </c>
      <c r="H15" s="112">
        <f t="shared" si="0"/>
        <v>0</v>
      </c>
      <c r="I15" s="113">
        <f>IFERROR(IF($H$10&gt;0,G15*60*CHOOSE('Prekidi kupaca'!$D$14,31,28,31,30,31,30,31,31,30,31,30,31)*24/$H$10,0),0)</f>
        <v>0</v>
      </c>
    </row>
    <row r="16" spans="1:14" ht="25.5" customHeight="1" x14ac:dyDescent="0.3">
      <c r="E16" s="338"/>
      <c r="F16" s="116" t="s">
        <v>22</v>
      </c>
      <c r="G16" s="115">
        <f t="array" ref="G16">SUM(('Prekidi kupaca'!$O$14:$O$113=$E$12)*('Prekidi kupaca'!$P$14:$P$113=F16)*'Prekidi kupaca'!$S$14:$S$113)</f>
        <v>0</v>
      </c>
      <c r="H16" s="112">
        <f t="shared" si="0"/>
        <v>0</v>
      </c>
      <c r="I16" s="113">
        <f>IFERROR(IF($H$10&gt;0,G16*60*CHOOSE('Prekidi kupaca'!$D$14,31,28,31,30,31,30,31,31,30,31,30,31)*24/$H$10,0),0)</f>
        <v>0</v>
      </c>
    </row>
    <row r="17" spans="2:14" ht="25.5" customHeight="1" x14ac:dyDescent="0.3">
      <c r="E17" s="338"/>
      <c r="F17" s="117" t="s">
        <v>20</v>
      </c>
      <c r="G17" s="118">
        <f t="array" ref="G17">SUM(('Prekidi kupaca'!$O$14:$O$113=$E$12)*('Prekidi kupaca'!$P$14:$P$113=F17)*'Prekidi kupaca'!$S$14:$S$113)</f>
        <v>0</v>
      </c>
      <c r="H17" s="119">
        <f t="shared" si="0"/>
        <v>0</v>
      </c>
      <c r="I17" s="120">
        <f>IFERROR(IF($H$10&gt;0,G17*60*CHOOSE('Prekidi kupaca'!$D$14,31,28,31,30,31,30,31,31,30,31,30,31)*24/$H$10,0),0)</f>
        <v>0</v>
      </c>
    </row>
    <row r="18" spans="2:14" ht="25.5" customHeight="1" x14ac:dyDescent="0.3">
      <c r="E18" s="339"/>
      <c r="F18" s="121" t="s">
        <v>19</v>
      </c>
      <c r="G18" s="122">
        <f>SUM(G12:G17)</f>
        <v>0</v>
      </c>
      <c r="H18" s="123">
        <f t="shared" si="0"/>
        <v>0</v>
      </c>
      <c r="I18" s="174">
        <f>IFERROR(IF($H$10&gt;0,G18*60*CHOOSE('Prekidi kupaca'!$D$14,31,28,31,30,31,30,31,31,30,31,30,31)*24/$H$10,0),0)</f>
        <v>0</v>
      </c>
    </row>
    <row r="19" spans="2:14" ht="25.5" customHeight="1" x14ac:dyDescent="0.3">
      <c r="E19" s="342" t="s">
        <v>48</v>
      </c>
      <c r="F19" s="343"/>
      <c r="G19" s="125">
        <f>SUMIF('Prekidi kupaca'!$O$14:$O$113,$E$19,'Prekidi kupaca'!$S$14:$S$113)</f>
        <v>0</v>
      </c>
      <c r="H19" s="123">
        <f t="shared" si="0"/>
        <v>0</v>
      </c>
      <c r="I19" s="174">
        <f>IFERROR(IF($H$10&gt;0,G19*60*CHOOSE('Prekidi kupaca'!$D$14,31,28,31,30,31,30,31,31,30,31,30,31)*24/$H$10,0),0)</f>
        <v>0</v>
      </c>
    </row>
    <row r="20" spans="2:14" ht="25.5" customHeight="1" thickBot="1" x14ac:dyDescent="0.35">
      <c r="E20" s="344" t="s">
        <v>19</v>
      </c>
      <c r="F20" s="345"/>
      <c r="G20" s="126">
        <f>+G18+G19</f>
        <v>0</v>
      </c>
      <c r="H20" s="127">
        <f t="shared" si="0"/>
        <v>0</v>
      </c>
      <c r="I20" s="173">
        <f>IFERROR(IF($H$10&gt;0,G20*60*CHOOSE('Prekidi kupaca'!$D$14,31,28,31,30,31,30,31,31,30,31,30,31)*24/$H$10,0),0)</f>
        <v>0</v>
      </c>
    </row>
    <row r="21" spans="2:14" ht="13.5" customHeight="1" thickTop="1" x14ac:dyDescent="0.3"/>
    <row r="22" spans="2:14" ht="14.4" thickBot="1" x14ac:dyDescent="0.35"/>
    <row r="23" spans="2:14" ht="15" customHeight="1" thickTop="1" x14ac:dyDescent="0.3">
      <c r="B23" s="346" t="s">
        <v>1</v>
      </c>
      <c r="C23" s="347"/>
      <c r="D23" s="128" t="s">
        <v>35</v>
      </c>
      <c r="E23" s="129" t="s">
        <v>36</v>
      </c>
      <c r="F23" s="331" t="s">
        <v>2</v>
      </c>
      <c r="G23" s="332"/>
      <c r="H23" s="332"/>
      <c r="I23" s="333"/>
      <c r="J23" s="327" t="s">
        <v>3</v>
      </c>
      <c r="K23" s="328"/>
      <c r="L23" s="328"/>
      <c r="M23" s="328"/>
      <c r="N23" s="329"/>
    </row>
    <row r="24" spans="2:14" ht="76.5" customHeight="1" x14ac:dyDescent="0.3">
      <c r="B24" s="306" t="s">
        <v>91</v>
      </c>
      <c r="C24" s="307"/>
      <c r="D24" s="130" t="s">
        <v>92</v>
      </c>
      <c r="E24" s="131" t="s">
        <v>85</v>
      </c>
      <c r="F24" s="334" t="s">
        <v>93</v>
      </c>
      <c r="G24" s="335"/>
      <c r="H24" s="335"/>
      <c r="I24" s="336"/>
      <c r="J24" s="324"/>
      <c r="K24" s="325"/>
      <c r="L24" s="325"/>
      <c r="M24" s="325"/>
      <c r="N24" s="326"/>
    </row>
    <row r="25" spans="2:14" ht="75" customHeight="1" x14ac:dyDescent="0.3">
      <c r="B25" s="320" t="s">
        <v>167</v>
      </c>
      <c r="C25" s="321"/>
      <c r="D25" s="132" t="s">
        <v>159</v>
      </c>
      <c r="E25" s="133" t="s">
        <v>85</v>
      </c>
      <c r="F25" s="314" t="s">
        <v>169</v>
      </c>
      <c r="G25" s="315"/>
      <c r="H25" s="315"/>
      <c r="I25" s="321"/>
      <c r="J25" s="308"/>
      <c r="K25" s="309"/>
      <c r="L25" s="309"/>
      <c r="M25" s="309"/>
      <c r="N25" s="310"/>
    </row>
    <row r="26" spans="2:14" ht="72" customHeight="1" x14ac:dyDescent="0.3">
      <c r="B26" s="322" t="s">
        <v>168</v>
      </c>
      <c r="C26" s="323"/>
      <c r="D26" s="132" t="s">
        <v>160</v>
      </c>
      <c r="E26" s="133" t="s">
        <v>40</v>
      </c>
      <c r="F26" s="314" t="s">
        <v>170</v>
      </c>
      <c r="G26" s="315"/>
      <c r="H26" s="315"/>
      <c r="I26" s="316"/>
      <c r="J26" s="308"/>
      <c r="K26" s="309"/>
      <c r="L26" s="309"/>
      <c r="M26" s="309"/>
      <c r="N26" s="310"/>
    </row>
    <row r="27" spans="2:14" ht="110.25" customHeight="1" thickBot="1" x14ac:dyDescent="0.35">
      <c r="B27" s="304" t="s">
        <v>90</v>
      </c>
      <c r="C27" s="305"/>
      <c r="D27" s="134" t="s">
        <v>161</v>
      </c>
      <c r="E27" s="135" t="s">
        <v>37</v>
      </c>
      <c r="F27" s="317" t="s">
        <v>96</v>
      </c>
      <c r="G27" s="318"/>
      <c r="H27" s="318"/>
      <c r="I27" s="319"/>
      <c r="J27" s="311"/>
      <c r="K27" s="312"/>
      <c r="L27" s="312"/>
      <c r="M27" s="312"/>
      <c r="N27" s="313"/>
    </row>
    <row r="28" spans="2:14" ht="14.4" thickTop="1" x14ac:dyDescent="0.3"/>
  </sheetData>
  <protectedRanges>
    <protectedRange sqref="H10" name="Range1"/>
  </protectedRanges>
  <mergeCells count="20">
    <mergeCell ref="J23:N23"/>
    <mergeCell ref="B7:N7"/>
    <mergeCell ref="F23:I23"/>
    <mergeCell ref="F24:I24"/>
    <mergeCell ref="E12:E18"/>
    <mergeCell ref="E10:F10"/>
    <mergeCell ref="E19:F19"/>
    <mergeCell ref="E20:F20"/>
    <mergeCell ref="B23:C23"/>
    <mergeCell ref="B27:C27"/>
    <mergeCell ref="B24:C24"/>
    <mergeCell ref="J25:N25"/>
    <mergeCell ref="J26:N26"/>
    <mergeCell ref="J27:N27"/>
    <mergeCell ref="F26:I26"/>
    <mergeCell ref="F27:I27"/>
    <mergeCell ref="B25:C25"/>
    <mergeCell ref="B26:C26"/>
    <mergeCell ref="J24:N24"/>
    <mergeCell ref="F25:I25"/>
  </mergeCells>
  <phoneticPr fontId="4" type="noConversion"/>
  <printOptions horizontalCentered="1"/>
  <pageMargins left="0.75" right="0.75" top="1" bottom="1" header="0.5" footer="0.5"/>
  <pageSetup paperSize="9" scale="75" orientation="landscape" r:id="rId1"/>
  <headerFooter alignWithMargins="0">
    <oddFooter>&amp;CСтрана &amp;P &amp; од &amp;N</oddFooter>
  </headerFooter>
  <rowBreaks count="1" manualBreakCount="1">
    <brk id="21" max="16383" man="1"/>
  </rowBreaks>
  <ignoredErrors>
    <ignoredError sqref="A1 B3:B4 H12:H20 G12:G20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>
              <from>
                <xdr:col>10</xdr:col>
                <xdr:colOff>144780</xdr:colOff>
                <xdr:row>25</xdr:row>
                <xdr:rowOff>68580</xdr:rowOff>
              </from>
              <to>
                <xdr:col>12</xdr:col>
                <xdr:colOff>601980</xdr:colOff>
                <xdr:row>25</xdr:row>
                <xdr:rowOff>754380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2" r:id="rId6">
          <objectPr locked="0" defaultSize="0" autoPict="0" r:id="rId7">
            <anchor moveWithCells="1">
              <from>
                <xdr:col>9</xdr:col>
                <xdr:colOff>121920</xdr:colOff>
                <xdr:row>24</xdr:row>
                <xdr:rowOff>312420</xdr:rowOff>
              </from>
              <to>
                <xdr:col>13</xdr:col>
                <xdr:colOff>236220</xdr:colOff>
                <xdr:row>24</xdr:row>
                <xdr:rowOff>830580</xdr:rowOff>
              </to>
            </anchor>
          </objectPr>
        </oleObject>
      </mc:Choice>
      <mc:Fallback>
        <oleObject progId="Equation.3" shapeId="7172" r:id="rId6"/>
      </mc:Fallback>
    </mc:AlternateContent>
    <mc:AlternateContent xmlns:mc="http://schemas.openxmlformats.org/markup-compatibility/2006">
      <mc:Choice Requires="x14">
        <oleObject progId="Equation.3" shapeId="7176" r:id="rId8">
          <objectPr defaultSize="0" autoPict="0" r:id="rId9">
            <anchor moveWithCells="1">
              <from>
                <xdr:col>9</xdr:col>
                <xdr:colOff>419100</xdr:colOff>
                <xdr:row>26</xdr:row>
                <xdr:rowOff>220980</xdr:rowOff>
              </from>
              <to>
                <xdr:col>12</xdr:col>
                <xdr:colOff>601980</xdr:colOff>
                <xdr:row>26</xdr:row>
                <xdr:rowOff>1089660</xdr:rowOff>
              </to>
            </anchor>
          </objectPr>
        </oleObject>
      </mc:Choice>
      <mc:Fallback>
        <oleObject progId="Equation.3" shapeId="7176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G128"/>
  <sheetViews>
    <sheetView showGridLines="0" zoomScaleNormal="100" zoomScaleSheetLayoutView="50" workbookViewId="0"/>
  </sheetViews>
  <sheetFormatPr defaultColWidth="9.109375" defaultRowHeight="13.8" x14ac:dyDescent="0.3"/>
  <cols>
    <col min="1" max="1" width="9.109375" style="9"/>
    <col min="2" max="2" width="6.6640625" style="9" customWidth="1"/>
    <col min="3" max="12" width="5.6640625" style="9" customWidth="1"/>
    <col min="13" max="13" width="10.5546875" style="9" customWidth="1"/>
    <col min="14" max="14" width="16.109375" style="9" customWidth="1"/>
    <col min="15" max="15" width="18.6640625" style="9" customWidth="1"/>
    <col min="16" max="16" width="22.44140625" style="9" customWidth="1"/>
    <col min="17" max="17" width="37.44140625" style="9" customWidth="1"/>
    <col min="18" max="19" width="14.6640625" style="9" customWidth="1"/>
    <col min="20" max="20" width="3.88671875" style="9" customWidth="1"/>
    <col min="21" max="21" width="1" style="9" customWidth="1"/>
    <col min="22" max="24" width="8.6640625" style="9" customWidth="1"/>
    <col min="25" max="25" width="8.88671875" style="9" customWidth="1"/>
    <col min="26" max="26" width="2.33203125" customWidth="1"/>
    <col min="27" max="38" width="8.88671875" customWidth="1"/>
    <col min="39" max="39" width="11.33203125" customWidth="1"/>
    <col min="40" max="40" width="9.33203125" customWidth="1"/>
    <col min="41" max="41" width="9.6640625" customWidth="1"/>
    <col min="42" max="51" width="9.109375" style="9"/>
    <col min="52" max="52" width="9.88671875" style="9" hidden="1" customWidth="1"/>
    <col min="53" max="53" width="19.88671875" style="9" hidden="1" customWidth="1"/>
    <col min="54" max="56" width="9.109375" style="9"/>
    <col min="57" max="58" width="9.109375" style="9" hidden="1" customWidth="1"/>
    <col min="59" max="16384" width="9.109375" style="9"/>
  </cols>
  <sheetData>
    <row r="1" spans="1:59" ht="12.75" customHeight="1" x14ac:dyDescent="0.3">
      <c r="A1" s="9" t="str">
        <f>+CONCATENATE(Poc.strana!$A$13)</f>
        <v>АГЕНЦИЈА ЗА ЕНЕРГЕТИКУ РЕПУБЛИКЕ СРБИЈЕ</v>
      </c>
      <c r="AM1" s="90"/>
      <c r="AZ1" s="9" t="s">
        <v>48</v>
      </c>
      <c r="BA1" s="20" t="s">
        <v>76</v>
      </c>
      <c r="BC1" s="30"/>
      <c r="BD1" s="30"/>
      <c r="BE1" s="9" t="s">
        <v>48</v>
      </c>
      <c r="BF1" s="20" t="s">
        <v>76</v>
      </c>
      <c r="BG1" s="30"/>
    </row>
    <row r="2" spans="1:59" x14ac:dyDescent="0.3">
      <c r="AM2" s="90"/>
      <c r="AZ2" s="9" t="s">
        <v>49</v>
      </c>
      <c r="BA2" s="9" t="s">
        <v>43</v>
      </c>
      <c r="BE2" s="9" t="s">
        <v>49</v>
      </c>
      <c r="BF2" s="9" t="s">
        <v>43</v>
      </c>
    </row>
    <row r="3" spans="1:59" x14ac:dyDescent="0.3">
      <c r="B3" s="253" t="str">
        <f>+CONCATENATE(Poc.strana!A20," ",Poc.strana!C20)</f>
        <v xml:space="preserve">Назив енергетског субјекта: </v>
      </c>
      <c r="C3" s="253"/>
      <c r="D3" s="253"/>
      <c r="E3" s="253"/>
      <c r="F3" s="253"/>
      <c r="G3" s="253"/>
      <c r="H3" s="18"/>
      <c r="I3" s="18"/>
      <c r="J3" s="18"/>
      <c r="K3" s="18"/>
      <c r="AM3" s="90"/>
      <c r="BA3" s="9" t="s">
        <v>44</v>
      </c>
      <c r="BF3" s="9" t="s">
        <v>44</v>
      </c>
    </row>
    <row r="4" spans="1:59" x14ac:dyDescent="0.3">
      <c r="B4" s="9" t="str">
        <f>+CONCATENATE(Poc.strana!A36," ",Poc.strana!C36)</f>
        <v xml:space="preserve">Датум обраде: </v>
      </c>
      <c r="AM4" s="90"/>
      <c r="BA4" s="9" t="s">
        <v>45</v>
      </c>
      <c r="BF4" s="9" t="s">
        <v>45</v>
      </c>
    </row>
    <row r="5" spans="1:59" x14ac:dyDescent="0.3">
      <c r="AM5" s="90"/>
      <c r="BA5" s="9" t="s">
        <v>46</v>
      </c>
      <c r="BF5" s="9" t="s">
        <v>46</v>
      </c>
    </row>
    <row r="6" spans="1:59" x14ac:dyDescent="0.3">
      <c r="B6" s="13"/>
      <c r="C6" s="13"/>
      <c r="D6" s="13"/>
      <c r="E6" s="25"/>
      <c r="F6" s="25"/>
      <c r="G6" s="13"/>
      <c r="H6" s="13"/>
      <c r="I6" s="13"/>
      <c r="J6" s="13"/>
      <c r="K6" s="13"/>
      <c r="L6" s="13"/>
      <c r="M6" s="2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AM6" s="90"/>
      <c r="BA6" s="9" t="s">
        <v>47</v>
      </c>
      <c r="BF6" s="9" t="s">
        <v>47</v>
      </c>
    </row>
    <row r="7" spans="1:59" x14ac:dyDescent="0.3">
      <c r="B7" s="254" t="str">
        <f>CONCATENATE("Табела ЕТK-3.4-4. Регистар прекида испоруке електричне енергије од стране производних објеката услед догађаја у преносном систему у периоду ",Poc.strana!C26,". године")</f>
        <v>Табела ЕТK-3.4-4. Регистар прекида испоруке електричне енергије од стране производних објеката услед догађаја у преносном систему у периоду . године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64"/>
      <c r="U7" s="64"/>
      <c r="V7" s="64"/>
      <c r="W7" s="64"/>
      <c r="X7" s="64"/>
      <c r="Y7" s="64"/>
      <c r="AM7" s="90"/>
      <c r="BF7" s="9" t="s">
        <v>48</v>
      </c>
    </row>
    <row r="8" spans="1:59" x14ac:dyDescent="0.3">
      <c r="AM8" s="90"/>
    </row>
    <row r="9" spans="1:59" ht="14.4" thickBot="1" x14ac:dyDescent="0.35">
      <c r="G9" s="24"/>
      <c r="H9" s="24"/>
      <c r="I9" s="24"/>
      <c r="J9" s="22"/>
      <c r="K9" s="22"/>
      <c r="AM9" s="90"/>
    </row>
    <row r="10" spans="1:59" ht="14.4" thickTop="1" x14ac:dyDescent="0.3">
      <c r="B10" s="271" t="s">
        <v>75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3"/>
      <c r="T10"/>
      <c r="U10"/>
      <c r="V10"/>
      <c r="W10"/>
      <c r="X10"/>
      <c r="Y10"/>
      <c r="AD10" s="9"/>
      <c r="AE10" s="9"/>
      <c r="AF10" s="9"/>
      <c r="AG10" s="9"/>
      <c r="AH10" s="9"/>
      <c r="AI10" s="9"/>
      <c r="AJ10" s="9"/>
      <c r="AK10" s="9"/>
      <c r="AL10" s="9"/>
      <c r="AM10" s="90"/>
      <c r="AN10" s="9"/>
      <c r="AO10" s="9"/>
    </row>
    <row r="11" spans="1:59" ht="45" customHeight="1" x14ac:dyDescent="0.3">
      <c r="B11" s="259" t="s">
        <v>17</v>
      </c>
      <c r="C11" s="263" t="s">
        <v>51</v>
      </c>
      <c r="D11" s="276"/>
      <c r="E11" s="276"/>
      <c r="F11" s="276"/>
      <c r="G11" s="264"/>
      <c r="H11" s="268" t="s">
        <v>52</v>
      </c>
      <c r="I11" s="269"/>
      <c r="J11" s="269"/>
      <c r="K11" s="269"/>
      <c r="L11" s="270"/>
      <c r="M11" s="265" t="s">
        <v>86</v>
      </c>
      <c r="N11" s="265" t="s">
        <v>99</v>
      </c>
      <c r="O11" s="265" t="s">
        <v>42</v>
      </c>
      <c r="P11" s="264" t="s">
        <v>41</v>
      </c>
      <c r="Q11" s="265" t="s">
        <v>57</v>
      </c>
      <c r="R11" s="265" t="s">
        <v>84</v>
      </c>
      <c r="S11" s="294" t="s">
        <v>87</v>
      </c>
      <c r="T11"/>
      <c r="U11"/>
      <c r="V11"/>
      <c r="W11"/>
      <c r="X11"/>
      <c r="Y11"/>
      <c r="AD11" s="9"/>
      <c r="AE11" s="9"/>
      <c r="AF11" s="9"/>
      <c r="AG11" s="9"/>
      <c r="AH11" s="9"/>
      <c r="AI11" s="9"/>
      <c r="AJ11" s="9"/>
      <c r="AK11" s="9"/>
      <c r="AL11" s="9"/>
      <c r="AM11" s="90"/>
      <c r="AN11" s="9"/>
      <c r="AO11" s="9"/>
    </row>
    <row r="12" spans="1:59" ht="12.75" customHeight="1" x14ac:dyDescent="0.3">
      <c r="B12" s="260"/>
      <c r="C12" s="268" t="s">
        <v>16</v>
      </c>
      <c r="D12" s="269"/>
      <c r="E12" s="270"/>
      <c r="F12" s="263" t="s">
        <v>50</v>
      </c>
      <c r="G12" s="264"/>
      <c r="H12" s="268" t="s">
        <v>16</v>
      </c>
      <c r="I12" s="269"/>
      <c r="J12" s="270"/>
      <c r="K12" s="263" t="s">
        <v>50</v>
      </c>
      <c r="L12" s="264"/>
      <c r="M12" s="266"/>
      <c r="N12" s="266"/>
      <c r="O12" s="266"/>
      <c r="P12" s="274"/>
      <c r="Q12" s="266"/>
      <c r="R12" s="266"/>
      <c r="S12" s="357"/>
      <c r="T12"/>
      <c r="U12"/>
      <c r="V12"/>
      <c r="W12"/>
      <c r="X12"/>
      <c r="Y12"/>
      <c r="AD12" s="9"/>
      <c r="AE12" s="9"/>
      <c r="AF12" s="9"/>
      <c r="AG12" s="9"/>
      <c r="AH12" s="9"/>
      <c r="AI12" s="9"/>
      <c r="AJ12" s="9"/>
      <c r="AK12" s="9"/>
      <c r="AL12" s="9"/>
      <c r="AM12" s="90"/>
      <c r="AN12" s="9"/>
      <c r="AO12" s="9"/>
    </row>
    <row r="13" spans="1:59" x14ac:dyDescent="0.3">
      <c r="B13" s="261"/>
      <c r="C13" s="23" t="s">
        <v>39</v>
      </c>
      <c r="D13" s="14" t="s">
        <v>53</v>
      </c>
      <c r="E13" s="28" t="s">
        <v>54</v>
      </c>
      <c r="F13" s="29" t="s">
        <v>55</v>
      </c>
      <c r="G13" s="17" t="s">
        <v>37</v>
      </c>
      <c r="H13" s="23" t="s">
        <v>39</v>
      </c>
      <c r="I13" s="23" t="s">
        <v>53</v>
      </c>
      <c r="J13" s="28" t="s">
        <v>54</v>
      </c>
      <c r="K13" s="29" t="s">
        <v>55</v>
      </c>
      <c r="L13" s="17" t="s">
        <v>37</v>
      </c>
      <c r="M13" s="267"/>
      <c r="N13" s="267"/>
      <c r="O13" s="267"/>
      <c r="P13" s="275"/>
      <c r="Q13" s="267"/>
      <c r="R13" s="267"/>
      <c r="S13" s="358"/>
      <c r="T13"/>
      <c r="U13"/>
      <c r="V13"/>
      <c r="W13"/>
      <c r="X13"/>
      <c r="Y13"/>
      <c r="AD13" s="9"/>
      <c r="AE13" s="9"/>
      <c r="AF13" s="9"/>
      <c r="AG13" s="9"/>
      <c r="AH13" s="9"/>
      <c r="AI13" s="9"/>
      <c r="AJ13" s="9"/>
      <c r="AK13" s="9"/>
      <c r="AL13" s="9"/>
      <c r="AM13" s="90"/>
      <c r="AN13" s="9"/>
      <c r="AO13" s="9"/>
    </row>
    <row r="14" spans="1:59" x14ac:dyDescent="0.3">
      <c r="B14" s="12">
        <v>1</v>
      </c>
      <c r="C14" s="191"/>
      <c r="D14" s="192"/>
      <c r="E14" s="27">
        <f>Poc.strana!$C$38</f>
        <v>0</v>
      </c>
      <c r="F14" s="194"/>
      <c r="G14" s="195"/>
      <c r="H14" s="191"/>
      <c r="I14" s="196"/>
      <c r="J14" s="211">
        <f>Poc.strana!$C$38</f>
        <v>0</v>
      </c>
      <c r="K14" s="197"/>
      <c r="L14" s="195"/>
      <c r="M14" s="21">
        <f>IF(E14=0,0,IF(((((DATE(J14,I14,H14)+TIME(K14,L14,))-(DATE(E14,D14,C14)+TIME(F14,G14,)))*1440)&lt;3),,((DATE(J14,I14,H14)+TIME(K14,L14,))-(DATE(E14,D14,C14)+TIME(F14,G14,)))*1440))</f>
        <v>0</v>
      </c>
      <c r="N14" s="186"/>
      <c r="O14" s="186"/>
      <c r="P14" s="186"/>
      <c r="Q14" s="187"/>
      <c r="R14" s="188"/>
      <c r="S14" s="216">
        <f>IF(M14=0,0,+M14*R14/60)</f>
        <v>0</v>
      </c>
      <c r="T14"/>
      <c r="U14"/>
      <c r="V14"/>
      <c r="W14"/>
      <c r="X14"/>
      <c r="Y14"/>
      <c r="AD14" s="9"/>
      <c r="AE14" s="9"/>
      <c r="AF14" s="9"/>
      <c r="AG14" s="9"/>
      <c r="AH14" s="9"/>
      <c r="AI14" s="9"/>
      <c r="AJ14" s="9"/>
      <c r="AK14" s="9"/>
      <c r="AL14" s="9"/>
      <c r="AM14" s="90"/>
      <c r="AN14" s="9"/>
      <c r="AO14" s="9"/>
    </row>
    <row r="15" spans="1:59" x14ac:dyDescent="0.3">
      <c r="B15" s="10">
        <v>2</v>
      </c>
      <c r="C15" s="193"/>
      <c r="D15" s="193"/>
      <c r="E15" s="27">
        <f>Poc.strana!$C$38</f>
        <v>0</v>
      </c>
      <c r="F15" s="193"/>
      <c r="G15" s="193"/>
      <c r="H15" s="193"/>
      <c r="I15" s="193"/>
      <c r="J15" s="27">
        <f>Poc.strana!$C$38</f>
        <v>0</v>
      </c>
      <c r="K15" s="193"/>
      <c r="L15" s="198"/>
      <c r="M15" s="21">
        <f>IF(E15=0,0,IF(((((DATE(J15,I15,H15)+TIME(K15,L15,))-(DATE(E15,D15,C15)+TIME(F15,G15,)))*1440)&lt;3),,((DATE(J15,I15,H15)+TIME(K15,L15,))-(DATE(E15,D15,C15)+TIME(F15,G15,)))*1440))</f>
        <v>0</v>
      </c>
      <c r="N15" s="186"/>
      <c r="O15" s="186"/>
      <c r="P15" s="186"/>
      <c r="Q15" s="189"/>
      <c r="R15" s="190"/>
      <c r="S15" s="36">
        <f t="shared" ref="S15:S78" si="0">IF(M15=0,0,+M15*R15/60)</f>
        <v>0</v>
      </c>
      <c r="T15"/>
      <c r="U15"/>
      <c r="V15"/>
      <c r="W15"/>
      <c r="X15"/>
      <c r="Y15"/>
      <c r="AD15" s="9"/>
      <c r="AE15" s="9"/>
      <c r="AF15" s="9"/>
      <c r="AG15" s="9"/>
      <c r="AH15" s="9"/>
      <c r="AI15" s="9"/>
      <c r="AJ15" s="9"/>
      <c r="AK15" s="9"/>
      <c r="AL15" s="9"/>
      <c r="AM15" s="90"/>
      <c r="AN15" s="9"/>
      <c r="AO15" s="9"/>
    </row>
    <row r="16" spans="1:59" x14ac:dyDescent="0.3">
      <c r="B16" s="10">
        <v>3</v>
      </c>
      <c r="C16" s="193"/>
      <c r="D16" s="193"/>
      <c r="E16" s="27">
        <f>Poc.strana!$C$38</f>
        <v>0</v>
      </c>
      <c r="F16" s="193"/>
      <c r="G16" s="193"/>
      <c r="H16" s="193"/>
      <c r="I16" s="193"/>
      <c r="J16" s="27">
        <f>Poc.strana!$C$38</f>
        <v>0</v>
      </c>
      <c r="K16" s="193"/>
      <c r="L16" s="198"/>
      <c r="M16" s="21">
        <f t="shared" ref="M16:M79" si="1">IF(E16=0,0,IF(((((DATE(J16,I16,H16)+TIME(K16,L16,))-(DATE(E16,D16,C16)+TIME(F16,G16,)))*1440)&lt;3),,((DATE(J16,I16,H16)+TIME(K16,L16,))-(DATE(E16,D16,C16)+TIME(F16,G16,)))*1440))</f>
        <v>0</v>
      </c>
      <c r="N16" s="186"/>
      <c r="O16" s="186"/>
      <c r="P16" s="186"/>
      <c r="Q16" s="189"/>
      <c r="R16" s="190"/>
      <c r="S16" s="36">
        <f t="shared" si="0"/>
        <v>0</v>
      </c>
      <c r="T16"/>
      <c r="U16"/>
      <c r="V16"/>
      <c r="W16"/>
      <c r="X16"/>
      <c r="Y16"/>
      <c r="AD16" s="9"/>
      <c r="AE16" s="9"/>
      <c r="AF16" s="9"/>
      <c r="AG16" s="9"/>
      <c r="AH16" s="9"/>
      <c r="AI16" s="9"/>
      <c r="AJ16" s="9"/>
      <c r="AK16" s="9"/>
      <c r="AL16" s="9"/>
      <c r="AM16" s="90"/>
      <c r="AN16" s="9"/>
      <c r="AO16" s="9"/>
    </row>
    <row r="17" spans="2:41" x14ac:dyDescent="0.3">
      <c r="B17" s="10">
        <v>4</v>
      </c>
      <c r="C17" s="193"/>
      <c r="D17" s="193"/>
      <c r="E17" s="27">
        <f>Poc.strana!$C$38</f>
        <v>0</v>
      </c>
      <c r="F17" s="193"/>
      <c r="G17" s="193"/>
      <c r="H17" s="193"/>
      <c r="I17" s="193"/>
      <c r="J17" s="27">
        <f>Poc.strana!$C$38</f>
        <v>0</v>
      </c>
      <c r="K17" s="193"/>
      <c r="L17" s="198"/>
      <c r="M17" s="21">
        <f t="shared" si="1"/>
        <v>0</v>
      </c>
      <c r="N17" s="186"/>
      <c r="O17" s="186"/>
      <c r="P17" s="186"/>
      <c r="Q17" s="189"/>
      <c r="R17" s="186"/>
      <c r="S17" s="36">
        <f t="shared" si="0"/>
        <v>0</v>
      </c>
      <c r="T17"/>
      <c r="U17"/>
      <c r="V17"/>
      <c r="W17"/>
      <c r="X17"/>
      <c r="Y17"/>
      <c r="AD17" s="9"/>
      <c r="AE17" s="9"/>
      <c r="AF17" s="9"/>
      <c r="AG17" s="9"/>
      <c r="AH17" s="9"/>
      <c r="AI17" s="9"/>
      <c r="AJ17" s="9"/>
      <c r="AK17" s="9"/>
      <c r="AL17" s="9"/>
      <c r="AM17" s="90"/>
      <c r="AN17" s="9"/>
      <c r="AO17" s="9"/>
    </row>
    <row r="18" spans="2:41" x14ac:dyDescent="0.3">
      <c r="B18" s="10">
        <v>5</v>
      </c>
      <c r="C18" s="193"/>
      <c r="D18" s="193"/>
      <c r="E18" s="27">
        <f>Poc.strana!$C$38</f>
        <v>0</v>
      </c>
      <c r="F18" s="193"/>
      <c r="G18" s="193"/>
      <c r="H18" s="193"/>
      <c r="I18" s="193"/>
      <c r="J18" s="27">
        <f>Poc.strana!$C$38</f>
        <v>0</v>
      </c>
      <c r="K18" s="193"/>
      <c r="L18" s="198"/>
      <c r="M18" s="21">
        <f t="shared" si="1"/>
        <v>0</v>
      </c>
      <c r="N18" s="186"/>
      <c r="O18" s="186"/>
      <c r="P18" s="186"/>
      <c r="Q18" s="189"/>
      <c r="R18" s="186"/>
      <c r="S18" s="36">
        <f t="shared" si="0"/>
        <v>0</v>
      </c>
      <c r="T18"/>
      <c r="U18"/>
      <c r="V18"/>
      <c r="W18"/>
      <c r="X18"/>
      <c r="Y18"/>
      <c r="AD18" s="9"/>
      <c r="AE18" s="9"/>
      <c r="AF18" s="9"/>
      <c r="AG18" s="9"/>
      <c r="AH18" s="9"/>
      <c r="AI18" s="9"/>
      <c r="AJ18" s="9"/>
      <c r="AK18" s="9"/>
      <c r="AL18" s="9"/>
      <c r="AM18" s="90"/>
      <c r="AN18" s="9"/>
      <c r="AO18" s="9"/>
    </row>
    <row r="19" spans="2:41" x14ac:dyDescent="0.3">
      <c r="B19" s="10">
        <v>6</v>
      </c>
      <c r="C19" s="193"/>
      <c r="D19" s="193"/>
      <c r="E19" s="27">
        <f>Poc.strana!$C$38</f>
        <v>0</v>
      </c>
      <c r="F19" s="193"/>
      <c r="G19" s="193"/>
      <c r="H19" s="193"/>
      <c r="I19" s="193"/>
      <c r="J19" s="27">
        <f>Poc.strana!$C$38</f>
        <v>0</v>
      </c>
      <c r="K19" s="193"/>
      <c r="L19" s="198"/>
      <c r="M19" s="21">
        <f t="shared" si="1"/>
        <v>0</v>
      </c>
      <c r="N19" s="186"/>
      <c r="O19" s="186"/>
      <c r="P19" s="186"/>
      <c r="Q19" s="189"/>
      <c r="R19" s="186"/>
      <c r="S19" s="36">
        <f t="shared" si="0"/>
        <v>0</v>
      </c>
      <c r="T19"/>
      <c r="U19"/>
      <c r="V19"/>
      <c r="W19"/>
      <c r="X19"/>
      <c r="Y19"/>
      <c r="AD19" s="9"/>
      <c r="AE19" s="9"/>
      <c r="AF19" s="9"/>
      <c r="AG19" s="9"/>
      <c r="AH19" s="9"/>
      <c r="AI19" s="9"/>
      <c r="AJ19" s="9"/>
      <c r="AK19" s="9"/>
      <c r="AL19" s="9"/>
      <c r="AM19" s="90"/>
      <c r="AN19" s="9"/>
      <c r="AO19" s="9"/>
    </row>
    <row r="20" spans="2:41" x14ac:dyDescent="0.3">
      <c r="B20" s="10">
        <v>7</v>
      </c>
      <c r="C20" s="193"/>
      <c r="D20" s="193"/>
      <c r="E20" s="27">
        <f>Poc.strana!$C$38</f>
        <v>0</v>
      </c>
      <c r="F20" s="193"/>
      <c r="G20" s="193"/>
      <c r="H20" s="193"/>
      <c r="I20" s="193"/>
      <c r="J20" s="27">
        <f>Poc.strana!$C$38</f>
        <v>0</v>
      </c>
      <c r="K20" s="193"/>
      <c r="L20" s="198"/>
      <c r="M20" s="21">
        <f t="shared" si="1"/>
        <v>0</v>
      </c>
      <c r="N20" s="186"/>
      <c r="O20" s="186"/>
      <c r="P20" s="186"/>
      <c r="Q20" s="189"/>
      <c r="R20" s="186"/>
      <c r="S20" s="36">
        <f t="shared" si="0"/>
        <v>0</v>
      </c>
      <c r="T20"/>
      <c r="U20"/>
      <c r="V20"/>
      <c r="W20"/>
      <c r="X20"/>
      <c r="Y20"/>
      <c r="AD20" s="9"/>
      <c r="AE20" s="9"/>
      <c r="AF20" s="9"/>
      <c r="AG20" s="9"/>
      <c r="AH20" s="9"/>
      <c r="AI20" s="9"/>
      <c r="AJ20" s="9"/>
      <c r="AK20" s="9"/>
      <c r="AL20" s="9"/>
      <c r="AM20" s="90"/>
      <c r="AN20" s="9"/>
      <c r="AO20" s="9"/>
    </row>
    <row r="21" spans="2:41" x14ac:dyDescent="0.3">
      <c r="B21" s="10">
        <v>8</v>
      </c>
      <c r="C21" s="26"/>
      <c r="D21" s="26"/>
      <c r="E21" s="27">
        <f>Poc.strana!$C$38</f>
        <v>0</v>
      </c>
      <c r="F21" s="26"/>
      <c r="G21" s="26"/>
      <c r="H21" s="26"/>
      <c r="I21" s="26"/>
      <c r="J21" s="27">
        <f>Poc.strana!$C$38</f>
        <v>0</v>
      </c>
      <c r="K21" s="26"/>
      <c r="L21" s="15"/>
      <c r="M21" s="21">
        <f t="shared" si="1"/>
        <v>0</v>
      </c>
      <c r="N21" s="19"/>
      <c r="O21" s="19"/>
      <c r="P21" s="19"/>
      <c r="Q21" s="19"/>
      <c r="R21" s="19"/>
      <c r="S21" s="36">
        <f t="shared" si="0"/>
        <v>0</v>
      </c>
      <c r="T21"/>
      <c r="U21"/>
      <c r="V21"/>
      <c r="W21"/>
      <c r="X21"/>
      <c r="Y21"/>
      <c r="AD21" s="9"/>
      <c r="AE21" s="9"/>
      <c r="AF21" s="9"/>
      <c r="AG21" s="9"/>
      <c r="AH21" s="9"/>
      <c r="AI21" s="9"/>
      <c r="AJ21" s="9"/>
      <c r="AK21" s="9"/>
      <c r="AL21" s="9"/>
      <c r="AM21" s="90"/>
      <c r="AN21" s="9"/>
      <c r="AO21" s="9"/>
    </row>
    <row r="22" spans="2:41" x14ac:dyDescent="0.3">
      <c r="B22" s="10">
        <v>9</v>
      </c>
      <c r="C22" s="26"/>
      <c r="D22" s="26"/>
      <c r="E22" s="27">
        <f>Poc.strana!$C$38</f>
        <v>0</v>
      </c>
      <c r="F22" s="26"/>
      <c r="G22" s="26"/>
      <c r="H22" s="26"/>
      <c r="I22" s="26"/>
      <c r="J22" s="27">
        <f>Poc.strana!$C$38</f>
        <v>0</v>
      </c>
      <c r="K22" s="26"/>
      <c r="L22" s="15"/>
      <c r="M22" s="21">
        <f t="shared" si="1"/>
        <v>0</v>
      </c>
      <c r="N22" s="19"/>
      <c r="O22" s="19"/>
      <c r="P22" s="19"/>
      <c r="Q22" s="19"/>
      <c r="R22" s="19"/>
      <c r="S22" s="36">
        <f t="shared" si="0"/>
        <v>0</v>
      </c>
      <c r="T22"/>
      <c r="U22"/>
      <c r="V22"/>
      <c r="W22"/>
      <c r="X22"/>
      <c r="Y22"/>
      <c r="AD22" s="9"/>
      <c r="AE22" s="9"/>
      <c r="AF22" s="9"/>
      <c r="AG22" s="9"/>
      <c r="AH22" s="9"/>
      <c r="AI22" s="9"/>
      <c r="AJ22" s="9"/>
      <c r="AK22" s="9"/>
      <c r="AL22" s="9"/>
      <c r="AM22" s="90"/>
      <c r="AN22" s="9"/>
      <c r="AO22" s="9"/>
    </row>
    <row r="23" spans="2:41" x14ac:dyDescent="0.3">
      <c r="B23" s="10">
        <v>10</v>
      </c>
      <c r="C23" s="26"/>
      <c r="D23" s="26"/>
      <c r="E23" s="27">
        <f>Poc.strana!$C$38</f>
        <v>0</v>
      </c>
      <c r="F23" s="26"/>
      <c r="G23" s="26"/>
      <c r="H23" s="26"/>
      <c r="I23" s="26"/>
      <c r="J23" s="27">
        <f>Poc.strana!$C$38</f>
        <v>0</v>
      </c>
      <c r="K23" s="26"/>
      <c r="L23" s="15"/>
      <c r="M23" s="21">
        <f t="shared" si="1"/>
        <v>0</v>
      </c>
      <c r="N23" s="19"/>
      <c r="O23" s="19"/>
      <c r="P23" s="19"/>
      <c r="Q23" s="19"/>
      <c r="R23" s="19"/>
      <c r="S23" s="36">
        <f t="shared" si="0"/>
        <v>0</v>
      </c>
      <c r="T23"/>
      <c r="U23"/>
      <c r="V23"/>
      <c r="W23"/>
      <c r="X23"/>
      <c r="Y23"/>
      <c r="AD23" s="9"/>
      <c r="AE23" s="9"/>
      <c r="AF23" s="9"/>
      <c r="AG23" s="9"/>
      <c r="AH23" s="9"/>
      <c r="AI23" s="9"/>
      <c r="AJ23" s="9"/>
      <c r="AK23" s="9"/>
      <c r="AL23" s="9"/>
      <c r="AM23" s="90"/>
      <c r="AN23" s="9"/>
      <c r="AO23" s="9"/>
    </row>
    <row r="24" spans="2:41" x14ac:dyDescent="0.3">
      <c r="B24" s="10">
        <v>11</v>
      </c>
      <c r="C24" s="26"/>
      <c r="D24" s="26"/>
      <c r="E24" s="27">
        <f>Poc.strana!$C$38</f>
        <v>0</v>
      </c>
      <c r="F24" s="26"/>
      <c r="G24" s="26"/>
      <c r="H24" s="26"/>
      <c r="I24" s="26"/>
      <c r="J24" s="27">
        <f>Poc.strana!$C$38</f>
        <v>0</v>
      </c>
      <c r="K24" s="26"/>
      <c r="L24" s="15"/>
      <c r="M24" s="21">
        <f t="shared" si="1"/>
        <v>0</v>
      </c>
      <c r="N24" s="19"/>
      <c r="O24" s="19"/>
      <c r="P24" s="19"/>
      <c r="Q24" s="19"/>
      <c r="R24" s="19"/>
      <c r="S24" s="36">
        <f t="shared" si="0"/>
        <v>0</v>
      </c>
      <c r="T24"/>
      <c r="U24"/>
      <c r="V24"/>
      <c r="W24"/>
      <c r="X24"/>
      <c r="Y24"/>
      <c r="AD24" s="9"/>
      <c r="AE24" s="9"/>
      <c r="AF24" s="9"/>
      <c r="AG24" s="9"/>
      <c r="AH24" s="9"/>
      <c r="AI24" s="9"/>
      <c r="AJ24" s="9"/>
      <c r="AK24" s="9"/>
      <c r="AL24" s="9"/>
      <c r="AM24" s="90"/>
      <c r="AN24" s="9"/>
      <c r="AO24" s="9"/>
    </row>
    <row r="25" spans="2:41" x14ac:dyDescent="0.3">
      <c r="B25" s="10">
        <v>12</v>
      </c>
      <c r="C25" s="26"/>
      <c r="D25" s="26"/>
      <c r="E25" s="27">
        <f>Poc.strana!$C$38</f>
        <v>0</v>
      </c>
      <c r="F25" s="26"/>
      <c r="G25" s="26"/>
      <c r="H25" s="26"/>
      <c r="I25" s="26"/>
      <c r="J25" s="27">
        <f>Poc.strana!$C$38</f>
        <v>0</v>
      </c>
      <c r="K25" s="26"/>
      <c r="L25" s="15"/>
      <c r="M25" s="21">
        <f t="shared" si="1"/>
        <v>0</v>
      </c>
      <c r="N25" s="19"/>
      <c r="O25" s="19"/>
      <c r="P25" s="19"/>
      <c r="Q25" s="19"/>
      <c r="R25" s="19"/>
      <c r="S25" s="36">
        <f t="shared" si="0"/>
        <v>0</v>
      </c>
      <c r="T25"/>
      <c r="U25"/>
      <c r="V25"/>
      <c r="W25"/>
      <c r="X25"/>
      <c r="Y25"/>
      <c r="AD25" s="9"/>
      <c r="AE25" s="9"/>
      <c r="AF25" s="9"/>
      <c r="AG25" s="9"/>
      <c r="AH25" s="9"/>
      <c r="AI25" s="9"/>
      <c r="AJ25" s="9"/>
      <c r="AK25" s="9"/>
      <c r="AL25" s="9"/>
      <c r="AM25" s="90"/>
      <c r="AN25" s="9"/>
      <c r="AO25" s="9"/>
    </row>
    <row r="26" spans="2:41" x14ac:dyDescent="0.3">
      <c r="B26" s="10">
        <v>13</v>
      </c>
      <c r="C26" s="26"/>
      <c r="D26" s="26"/>
      <c r="E26" s="27">
        <f>Poc.strana!$C$38</f>
        <v>0</v>
      </c>
      <c r="F26" s="26"/>
      <c r="G26" s="26"/>
      <c r="H26" s="26"/>
      <c r="I26" s="26"/>
      <c r="J26" s="27">
        <f>Poc.strana!$C$38</f>
        <v>0</v>
      </c>
      <c r="K26" s="26"/>
      <c r="L26" s="15"/>
      <c r="M26" s="21">
        <f t="shared" si="1"/>
        <v>0</v>
      </c>
      <c r="N26" s="19"/>
      <c r="O26" s="19"/>
      <c r="P26" s="19"/>
      <c r="Q26" s="19"/>
      <c r="R26" s="19"/>
      <c r="S26" s="36">
        <f t="shared" si="0"/>
        <v>0</v>
      </c>
      <c r="T26"/>
      <c r="U26"/>
      <c r="V26"/>
      <c r="W26"/>
      <c r="X26"/>
      <c r="Y26"/>
      <c r="AD26" s="9"/>
      <c r="AE26" s="9"/>
      <c r="AF26" s="9"/>
      <c r="AG26" s="9"/>
      <c r="AH26" s="9"/>
      <c r="AI26" s="9"/>
      <c r="AJ26" s="9"/>
      <c r="AK26" s="9"/>
      <c r="AL26" s="9"/>
      <c r="AM26" s="90"/>
      <c r="AN26" s="9"/>
      <c r="AO26" s="9"/>
    </row>
    <row r="27" spans="2:41" x14ac:dyDescent="0.3">
      <c r="B27" s="10">
        <v>14</v>
      </c>
      <c r="C27" s="26"/>
      <c r="D27" s="26"/>
      <c r="E27" s="27">
        <f>Poc.strana!$C$38</f>
        <v>0</v>
      </c>
      <c r="F27" s="26"/>
      <c r="G27" s="26"/>
      <c r="H27" s="26"/>
      <c r="I27" s="26"/>
      <c r="J27" s="27">
        <f>Poc.strana!$C$38</f>
        <v>0</v>
      </c>
      <c r="K27" s="26"/>
      <c r="L27" s="15"/>
      <c r="M27" s="21">
        <f t="shared" si="1"/>
        <v>0</v>
      </c>
      <c r="N27" s="19"/>
      <c r="O27" s="19"/>
      <c r="P27" s="19"/>
      <c r="Q27" s="19"/>
      <c r="R27" s="19"/>
      <c r="S27" s="36">
        <f t="shared" si="0"/>
        <v>0</v>
      </c>
      <c r="T27"/>
      <c r="U27"/>
      <c r="V27"/>
      <c r="W27"/>
      <c r="X27"/>
      <c r="Y27"/>
      <c r="AD27" s="9"/>
      <c r="AE27" s="9"/>
      <c r="AF27" s="9"/>
      <c r="AG27" s="9"/>
      <c r="AH27" s="9"/>
      <c r="AI27" s="9"/>
      <c r="AJ27" s="9"/>
      <c r="AK27" s="9"/>
      <c r="AL27" s="9"/>
      <c r="AM27" s="90"/>
      <c r="AN27" s="9"/>
      <c r="AO27" s="9"/>
    </row>
    <row r="28" spans="2:41" x14ac:dyDescent="0.3">
      <c r="B28" s="10">
        <v>15</v>
      </c>
      <c r="C28" s="26"/>
      <c r="D28" s="26"/>
      <c r="E28" s="27">
        <f>Poc.strana!$C$38</f>
        <v>0</v>
      </c>
      <c r="F28" s="26"/>
      <c r="G28" s="26"/>
      <c r="H28" s="26"/>
      <c r="I28" s="26"/>
      <c r="J28" s="27">
        <f>Poc.strana!$C$38</f>
        <v>0</v>
      </c>
      <c r="K28" s="26"/>
      <c r="L28" s="15"/>
      <c r="M28" s="21">
        <f t="shared" si="1"/>
        <v>0</v>
      </c>
      <c r="N28" s="19"/>
      <c r="O28" s="19"/>
      <c r="P28" s="19"/>
      <c r="Q28" s="19"/>
      <c r="R28" s="19"/>
      <c r="S28" s="36">
        <f t="shared" si="0"/>
        <v>0</v>
      </c>
      <c r="T28"/>
      <c r="U28"/>
      <c r="V28"/>
      <c r="W28"/>
      <c r="X28"/>
      <c r="Y28"/>
      <c r="AD28" s="9"/>
      <c r="AE28" s="9"/>
      <c r="AF28" s="9"/>
      <c r="AG28" s="9"/>
      <c r="AH28" s="9"/>
      <c r="AI28" s="9"/>
      <c r="AJ28" s="9"/>
      <c r="AK28" s="9"/>
      <c r="AL28" s="9"/>
      <c r="AM28" s="90"/>
      <c r="AN28" s="9"/>
      <c r="AO28" s="9"/>
    </row>
    <row r="29" spans="2:41" x14ac:dyDescent="0.3">
      <c r="B29" s="10">
        <v>16</v>
      </c>
      <c r="C29" s="26"/>
      <c r="D29" s="26"/>
      <c r="E29" s="27">
        <f>Poc.strana!$C$38</f>
        <v>0</v>
      </c>
      <c r="F29" s="26"/>
      <c r="G29" s="26"/>
      <c r="H29" s="26"/>
      <c r="I29" s="26"/>
      <c r="J29" s="27">
        <f>Poc.strana!$C$38</f>
        <v>0</v>
      </c>
      <c r="K29" s="26"/>
      <c r="L29" s="15"/>
      <c r="M29" s="21">
        <f t="shared" si="1"/>
        <v>0</v>
      </c>
      <c r="N29" s="19"/>
      <c r="O29" s="19"/>
      <c r="P29" s="19"/>
      <c r="Q29" s="19"/>
      <c r="R29" s="19"/>
      <c r="S29" s="36">
        <f t="shared" si="0"/>
        <v>0</v>
      </c>
      <c r="T29"/>
      <c r="U29"/>
      <c r="V29"/>
      <c r="W29"/>
      <c r="X29"/>
      <c r="Y29"/>
      <c r="AD29" s="9"/>
      <c r="AE29" s="9"/>
      <c r="AF29" s="9"/>
      <c r="AG29" s="9"/>
      <c r="AH29" s="9"/>
      <c r="AI29" s="9"/>
      <c r="AJ29" s="9"/>
      <c r="AK29" s="9"/>
      <c r="AL29" s="9"/>
      <c r="AM29" s="90"/>
      <c r="AN29" s="9"/>
      <c r="AO29" s="9"/>
    </row>
    <row r="30" spans="2:41" x14ac:dyDescent="0.3">
      <c r="B30" s="10">
        <v>17</v>
      </c>
      <c r="C30" s="26"/>
      <c r="D30" s="26"/>
      <c r="E30" s="27">
        <f>Poc.strana!$C$38</f>
        <v>0</v>
      </c>
      <c r="F30" s="26"/>
      <c r="G30" s="26"/>
      <c r="H30" s="26"/>
      <c r="I30" s="26"/>
      <c r="J30" s="27">
        <f>Poc.strana!$C$38</f>
        <v>0</v>
      </c>
      <c r="K30" s="26"/>
      <c r="L30" s="15"/>
      <c r="M30" s="21">
        <f t="shared" si="1"/>
        <v>0</v>
      </c>
      <c r="N30" s="19"/>
      <c r="O30" s="19"/>
      <c r="P30" s="19"/>
      <c r="Q30" s="19"/>
      <c r="R30" s="19"/>
      <c r="S30" s="36">
        <f t="shared" si="0"/>
        <v>0</v>
      </c>
      <c r="T30"/>
      <c r="U30"/>
      <c r="V30"/>
      <c r="W30"/>
      <c r="X30"/>
      <c r="Y30"/>
      <c r="AD30" s="9"/>
      <c r="AE30" s="9"/>
      <c r="AF30" s="9"/>
      <c r="AG30" s="9"/>
      <c r="AH30" s="9"/>
      <c r="AI30" s="9"/>
      <c r="AJ30" s="9"/>
      <c r="AK30" s="9"/>
      <c r="AL30" s="9"/>
      <c r="AM30" s="90"/>
      <c r="AN30" s="9"/>
      <c r="AO30" s="9"/>
    </row>
    <row r="31" spans="2:41" x14ac:dyDescent="0.3">
      <c r="B31" s="10">
        <v>18</v>
      </c>
      <c r="C31" s="26"/>
      <c r="D31" s="26"/>
      <c r="E31" s="27">
        <f>Poc.strana!$C$38</f>
        <v>0</v>
      </c>
      <c r="F31" s="26"/>
      <c r="G31" s="26"/>
      <c r="H31" s="26"/>
      <c r="I31" s="26"/>
      <c r="J31" s="27">
        <f>Poc.strana!$C$38</f>
        <v>0</v>
      </c>
      <c r="K31" s="26"/>
      <c r="L31" s="15"/>
      <c r="M31" s="21">
        <f t="shared" si="1"/>
        <v>0</v>
      </c>
      <c r="N31" s="19"/>
      <c r="O31" s="19"/>
      <c r="P31" s="19"/>
      <c r="Q31" s="19"/>
      <c r="R31" s="19"/>
      <c r="S31" s="36">
        <f t="shared" si="0"/>
        <v>0</v>
      </c>
      <c r="T31"/>
      <c r="U31"/>
      <c r="V31"/>
      <c r="W31"/>
      <c r="X31"/>
      <c r="Y31"/>
      <c r="AD31" s="9"/>
      <c r="AE31" s="9"/>
      <c r="AF31" s="9"/>
      <c r="AG31" s="9"/>
      <c r="AH31" s="9"/>
      <c r="AI31" s="9"/>
      <c r="AJ31" s="9"/>
      <c r="AK31" s="9"/>
      <c r="AL31" s="9"/>
      <c r="AM31" s="90"/>
      <c r="AN31" s="9"/>
      <c r="AO31" s="9"/>
    </row>
    <row r="32" spans="2:41" x14ac:dyDescent="0.3">
      <c r="B32" s="10">
        <v>19</v>
      </c>
      <c r="C32" s="26"/>
      <c r="D32" s="26"/>
      <c r="E32" s="27">
        <f>Poc.strana!$C$38</f>
        <v>0</v>
      </c>
      <c r="F32" s="26"/>
      <c r="G32" s="26"/>
      <c r="H32" s="26"/>
      <c r="I32" s="26"/>
      <c r="J32" s="27">
        <f>Poc.strana!$C$38</f>
        <v>0</v>
      </c>
      <c r="K32" s="26"/>
      <c r="L32" s="15"/>
      <c r="M32" s="21">
        <f t="shared" si="1"/>
        <v>0</v>
      </c>
      <c r="N32" s="19"/>
      <c r="O32" s="19"/>
      <c r="P32" s="19"/>
      <c r="Q32" s="19"/>
      <c r="R32" s="19"/>
      <c r="S32" s="36">
        <f t="shared" si="0"/>
        <v>0</v>
      </c>
      <c r="T32"/>
      <c r="U32"/>
      <c r="V32"/>
      <c r="W32"/>
      <c r="X32"/>
      <c r="Y32"/>
      <c r="AD32" s="9"/>
      <c r="AE32" s="9"/>
      <c r="AF32" s="9"/>
      <c r="AG32" s="9"/>
      <c r="AH32" s="9"/>
      <c r="AI32" s="9"/>
      <c r="AJ32" s="9"/>
      <c r="AK32" s="9"/>
      <c r="AL32" s="9"/>
      <c r="AM32" s="90"/>
      <c r="AN32" s="9"/>
      <c r="AO32" s="9"/>
    </row>
    <row r="33" spans="2:41" x14ac:dyDescent="0.3">
      <c r="B33" s="10">
        <v>20</v>
      </c>
      <c r="C33" s="26"/>
      <c r="D33" s="26"/>
      <c r="E33" s="27">
        <f>Poc.strana!$C$38</f>
        <v>0</v>
      </c>
      <c r="F33" s="26"/>
      <c r="G33" s="26"/>
      <c r="H33" s="26"/>
      <c r="I33" s="26"/>
      <c r="J33" s="27">
        <f>Poc.strana!$C$38</f>
        <v>0</v>
      </c>
      <c r="K33" s="26"/>
      <c r="L33" s="15"/>
      <c r="M33" s="21">
        <f t="shared" si="1"/>
        <v>0</v>
      </c>
      <c r="N33" s="19"/>
      <c r="O33" s="19"/>
      <c r="P33" s="19"/>
      <c r="Q33" s="19"/>
      <c r="R33" s="19"/>
      <c r="S33" s="36">
        <f t="shared" si="0"/>
        <v>0</v>
      </c>
      <c r="T33"/>
      <c r="U33"/>
      <c r="V33"/>
      <c r="W33"/>
      <c r="X33"/>
      <c r="Y33"/>
      <c r="AD33" s="9"/>
      <c r="AE33" s="9"/>
      <c r="AF33" s="9"/>
      <c r="AG33" s="9"/>
      <c r="AH33" s="9"/>
      <c r="AI33" s="9"/>
      <c r="AJ33" s="9"/>
      <c r="AK33" s="9"/>
      <c r="AL33" s="9"/>
      <c r="AM33" s="90"/>
      <c r="AN33" s="9"/>
      <c r="AO33" s="9"/>
    </row>
    <row r="34" spans="2:41" x14ac:dyDescent="0.3">
      <c r="B34" s="10">
        <v>21</v>
      </c>
      <c r="C34" s="26"/>
      <c r="D34" s="26"/>
      <c r="E34" s="27">
        <f>Poc.strana!$C$38</f>
        <v>0</v>
      </c>
      <c r="F34" s="26"/>
      <c r="G34" s="26"/>
      <c r="H34" s="26"/>
      <c r="I34" s="26"/>
      <c r="J34" s="27">
        <f>Poc.strana!$C$38</f>
        <v>0</v>
      </c>
      <c r="K34" s="26"/>
      <c r="L34" s="15"/>
      <c r="M34" s="21">
        <f t="shared" si="1"/>
        <v>0</v>
      </c>
      <c r="N34" s="19"/>
      <c r="O34" s="19"/>
      <c r="P34" s="19"/>
      <c r="Q34" s="19"/>
      <c r="R34" s="19"/>
      <c r="S34" s="36">
        <f t="shared" si="0"/>
        <v>0</v>
      </c>
      <c r="T34"/>
      <c r="U34"/>
      <c r="V34"/>
      <c r="W34"/>
      <c r="X34"/>
      <c r="Y34"/>
      <c r="AD34" s="9"/>
      <c r="AE34" s="9"/>
      <c r="AF34" s="9"/>
      <c r="AG34" s="9"/>
      <c r="AH34" s="9"/>
      <c r="AI34" s="9"/>
      <c r="AJ34" s="9"/>
      <c r="AK34" s="9"/>
      <c r="AL34" s="9"/>
      <c r="AM34" s="90"/>
      <c r="AN34" s="9"/>
      <c r="AO34" s="9"/>
    </row>
    <row r="35" spans="2:41" x14ac:dyDescent="0.3">
      <c r="B35" s="10">
        <v>22</v>
      </c>
      <c r="C35" s="26"/>
      <c r="D35" s="26"/>
      <c r="E35" s="27">
        <f>Poc.strana!$C$38</f>
        <v>0</v>
      </c>
      <c r="F35" s="26"/>
      <c r="G35" s="26"/>
      <c r="H35" s="26"/>
      <c r="I35" s="26"/>
      <c r="J35" s="27">
        <f>Poc.strana!$C$38</f>
        <v>0</v>
      </c>
      <c r="K35" s="26"/>
      <c r="L35" s="15"/>
      <c r="M35" s="21">
        <f t="shared" si="1"/>
        <v>0</v>
      </c>
      <c r="N35" s="19"/>
      <c r="O35" s="19"/>
      <c r="P35" s="19"/>
      <c r="Q35" s="19"/>
      <c r="R35" s="19"/>
      <c r="S35" s="36">
        <f t="shared" si="0"/>
        <v>0</v>
      </c>
      <c r="T35"/>
      <c r="U35"/>
      <c r="V35"/>
      <c r="W35"/>
      <c r="X35"/>
      <c r="Y35"/>
      <c r="AD35" s="9"/>
      <c r="AE35" s="9"/>
      <c r="AF35" s="9"/>
      <c r="AG35" s="9"/>
      <c r="AH35" s="9"/>
      <c r="AI35" s="9"/>
      <c r="AJ35" s="9"/>
      <c r="AK35" s="9"/>
      <c r="AL35" s="9"/>
      <c r="AM35" s="90"/>
      <c r="AN35" s="9"/>
      <c r="AO35" s="9"/>
    </row>
    <row r="36" spans="2:41" x14ac:dyDescent="0.3">
      <c r="B36" s="10">
        <v>23</v>
      </c>
      <c r="C36" s="26"/>
      <c r="D36" s="26"/>
      <c r="E36" s="27">
        <f>Poc.strana!$C$38</f>
        <v>0</v>
      </c>
      <c r="F36" s="26"/>
      <c r="G36" s="26"/>
      <c r="H36" s="26"/>
      <c r="I36" s="26"/>
      <c r="J36" s="27">
        <f>Poc.strana!$C$38</f>
        <v>0</v>
      </c>
      <c r="K36" s="26"/>
      <c r="L36" s="15"/>
      <c r="M36" s="21">
        <f t="shared" si="1"/>
        <v>0</v>
      </c>
      <c r="N36" s="19"/>
      <c r="O36" s="19"/>
      <c r="P36" s="19"/>
      <c r="Q36" s="19"/>
      <c r="R36" s="19"/>
      <c r="S36" s="36">
        <f t="shared" si="0"/>
        <v>0</v>
      </c>
      <c r="T36"/>
      <c r="U36"/>
      <c r="V36"/>
      <c r="W36"/>
      <c r="X36"/>
      <c r="Y36"/>
      <c r="AD36" s="9"/>
      <c r="AE36" s="9"/>
      <c r="AF36" s="9"/>
      <c r="AG36" s="9"/>
      <c r="AH36" s="9"/>
      <c r="AI36" s="9"/>
      <c r="AJ36" s="9"/>
      <c r="AK36" s="9"/>
      <c r="AL36" s="9"/>
      <c r="AM36" s="90"/>
      <c r="AN36" s="9"/>
      <c r="AO36" s="9"/>
    </row>
    <row r="37" spans="2:41" x14ac:dyDescent="0.3">
      <c r="B37" s="10">
        <v>24</v>
      </c>
      <c r="C37" s="26"/>
      <c r="D37" s="26"/>
      <c r="E37" s="27">
        <f>Poc.strana!$C$38</f>
        <v>0</v>
      </c>
      <c r="F37" s="26"/>
      <c r="G37" s="26"/>
      <c r="H37" s="26"/>
      <c r="I37" s="26"/>
      <c r="J37" s="27">
        <f>Poc.strana!$C$38</f>
        <v>0</v>
      </c>
      <c r="K37" s="26"/>
      <c r="L37" s="15"/>
      <c r="M37" s="21">
        <f t="shared" si="1"/>
        <v>0</v>
      </c>
      <c r="N37" s="19"/>
      <c r="O37" s="19"/>
      <c r="P37" s="19"/>
      <c r="Q37" s="19"/>
      <c r="R37" s="19"/>
      <c r="S37" s="36">
        <f t="shared" si="0"/>
        <v>0</v>
      </c>
      <c r="T37"/>
      <c r="U37"/>
      <c r="V37"/>
      <c r="W37"/>
      <c r="X37"/>
      <c r="Y37"/>
      <c r="AD37" s="9"/>
      <c r="AE37" s="9"/>
      <c r="AF37" s="9"/>
      <c r="AG37" s="9"/>
      <c r="AH37" s="9"/>
      <c r="AI37" s="9"/>
      <c r="AJ37" s="9"/>
      <c r="AK37" s="9"/>
      <c r="AL37" s="9"/>
      <c r="AM37" s="90"/>
      <c r="AN37" s="9"/>
      <c r="AO37" s="9"/>
    </row>
    <row r="38" spans="2:41" x14ac:dyDescent="0.3">
      <c r="B38" s="10">
        <v>25</v>
      </c>
      <c r="C38" s="26"/>
      <c r="D38" s="26"/>
      <c r="E38" s="27">
        <f>Poc.strana!$C$38</f>
        <v>0</v>
      </c>
      <c r="F38" s="26"/>
      <c r="G38" s="26"/>
      <c r="H38" s="26"/>
      <c r="I38" s="26"/>
      <c r="J38" s="27">
        <f>Poc.strana!$C$38</f>
        <v>0</v>
      </c>
      <c r="K38" s="26"/>
      <c r="L38" s="15"/>
      <c r="M38" s="21">
        <f t="shared" si="1"/>
        <v>0</v>
      </c>
      <c r="N38" s="19"/>
      <c r="O38" s="19"/>
      <c r="P38" s="19"/>
      <c r="Q38" s="19"/>
      <c r="R38" s="19"/>
      <c r="S38" s="36">
        <f t="shared" si="0"/>
        <v>0</v>
      </c>
      <c r="T38"/>
      <c r="U38"/>
      <c r="V38"/>
      <c r="W38"/>
      <c r="X38"/>
      <c r="Y38"/>
      <c r="AD38" s="9"/>
      <c r="AE38" s="9"/>
      <c r="AF38" s="9"/>
      <c r="AG38" s="9"/>
      <c r="AH38" s="9"/>
      <c r="AI38" s="9"/>
      <c r="AJ38" s="9"/>
      <c r="AK38" s="9"/>
      <c r="AL38" s="9"/>
      <c r="AM38" s="90"/>
      <c r="AN38" s="9"/>
      <c r="AO38" s="9"/>
    </row>
    <row r="39" spans="2:41" x14ac:dyDescent="0.3">
      <c r="B39" s="10">
        <v>26</v>
      </c>
      <c r="C39" s="26"/>
      <c r="D39" s="26"/>
      <c r="E39" s="27">
        <f>Poc.strana!$C$38</f>
        <v>0</v>
      </c>
      <c r="F39" s="26"/>
      <c r="G39" s="26"/>
      <c r="H39" s="26"/>
      <c r="I39" s="26"/>
      <c r="J39" s="27">
        <f>Poc.strana!$C$38</f>
        <v>0</v>
      </c>
      <c r="K39" s="26"/>
      <c r="L39" s="15"/>
      <c r="M39" s="21">
        <f t="shared" si="1"/>
        <v>0</v>
      </c>
      <c r="N39" s="19"/>
      <c r="O39" s="19"/>
      <c r="P39" s="19"/>
      <c r="Q39" s="19"/>
      <c r="R39" s="19"/>
      <c r="S39" s="36">
        <f t="shared" si="0"/>
        <v>0</v>
      </c>
      <c r="T39"/>
      <c r="U39"/>
      <c r="V39"/>
      <c r="W39"/>
      <c r="X39"/>
      <c r="Y39"/>
      <c r="AD39" s="9"/>
      <c r="AE39" s="9"/>
      <c r="AF39" s="9"/>
      <c r="AG39" s="9"/>
      <c r="AH39" s="9"/>
      <c r="AI39" s="9"/>
      <c r="AJ39" s="9"/>
      <c r="AK39" s="9"/>
      <c r="AL39" s="9"/>
      <c r="AM39" s="90"/>
      <c r="AN39" s="9"/>
      <c r="AO39" s="9"/>
    </row>
    <row r="40" spans="2:41" x14ac:dyDescent="0.3">
      <c r="B40" s="10">
        <v>27</v>
      </c>
      <c r="C40" s="26"/>
      <c r="D40" s="26"/>
      <c r="E40" s="27">
        <f>Poc.strana!$C$38</f>
        <v>0</v>
      </c>
      <c r="F40" s="26"/>
      <c r="G40" s="26"/>
      <c r="H40" s="26"/>
      <c r="I40" s="26"/>
      <c r="J40" s="27">
        <f>Poc.strana!$C$38</f>
        <v>0</v>
      </c>
      <c r="K40" s="26"/>
      <c r="L40" s="15"/>
      <c r="M40" s="21">
        <f t="shared" si="1"/>
        <v>0</v>
      </c>
      <c r="N40" s="19"/>
      <c r="O40" s="19"/>
      <c r="P40" s="19"/>
      <c r="Q40" s="19"/>
      <c r="R40" s="19"/>
      <c r="S40" s="36">
        <f t="shared" si="0"/>
        <v>0</v>
      </c>
      <c r="T40"/>
      <c r="U40"/>
      <c r="V40"/>
      <c r="W40"/>
      <c r="X40"/>
      <c r="Y40"/>
      <c r="AD40" s="9"/>
      <c r="AE40" s="9"/>
      <c r="AF40" s="9"/>
      <c r="AG40" s="9"/>
      <c r="AH40" s="9"/>
      <c r="AI40" s="9"/>
      <c r="AJ40" s="9"/>
      <c r="AK40" s="9"/>
      <c r="AL40" s="9"/>
      <c r="AM40" s="90"/>
      <c r="AN40" s="9"/>
      <c r="AO40" s="9"/>
    </row>
    <row r="41" spans="2:41" x14ac:dyDescent="0.3">
      <c r="B41" s="10">
        <v>28</v>
      </c>
      <c r="C41" s="26"/>
      <c r="D41" s="26"/>
      <c r="E41" s="27">
        <f>Poc.strana!$C$38</f>
        <v>0</v>
      </c>
      <c r="F41" s="26"/>
      <c r="G41" s="26"/>
      <c r="H41" s="26"/>
      <c r="I41" s="26"/>
      <c r="J41" s="27">
        <f>Poc.strana!$C$38</f>
        <v>0</v>
      </c>
      <c r="K41" s="26"/>
      <c r="L41" s="15"/>
      <c r="M41" s="21">
        <f t="shared" si="1"/>
        <v>0</v>
      </c>
      <c r="N41" s="19"/>
      <c r="O41" s="19"/>
      <c r="P41" s="19"/>
      <c r="Q41" s="19"/>
      <c r="R41" s="19"/>
      <c r="S41" s="36">
        <f t="shared" si="0"/>
        <v>0</v>
      </c>
      <c r="T41"/>
      <c r="U41"/>
      <c r="V41"/>
      <c r="W41"/>
      <c r="X41"/>
      <c r="Y41"/>
      <c r="AD41" s="9"/>
      <c r="AE41" s="9"/>
      <c r="AF41" s="9"/>
      <c r="AG41" s="9"/>
      <c r="AH41" s="9"/>
      <c r="AI41" s="9"/>
      <c r="AJ41" s="9"/>
      <c r="AK41" s="9"/>
      <c r="AL41" s="9"/>
      <c r="AM41" s="90"/>
      <c r="AN41" s="9"/>
      <c r="AO41" s="9"/>
    </row>
    <row r="42" spans="2:41" x14ac:dyDescent="0.3">
      <c r="B42" s="10">
        <v>29</v>
      </c>
      <c r="C42" s="26"/>
      <c r="D42" s="26"/>
      <c r="E42" s="27">
        <f>Poc.strana!$C$38</f>
        <v>0</v>
      </c>
      <c r="F42" s="26"/>
      <c r="G42" s="26"/>
      <c r="H42" s="26"/>
      <c r="I42" s="26"/>
      <c r="J42" s="27">
        <f>Poc.strana!$C$38</f>
        <v>0</v>
      </c>
      <c r="K42" s="26"/>
      <c r="L42" s="15"/>
      <c r="M42" s="21">
        <f t="shared" si="1"/>
        <v>0</v>
      </c>
      <c r="N42" s="19"/>
      <c r="O42" s="19"/>
      <c r="P42" s="19"/>
      <c r="Q42" s="19"/>
      <c r="R42" s="19"/>
      <c r="S42" s="36">
        <f t="shared" si="0"/>
        <v>0</v>
      </c>
      <c r="T42"/>
      <c r="U42"/>
      <c r="V42"/>
      <c r="W42"/>
      <c r="X42"/>
      <c r="Y42"/>
      <c r="AD42" s="9"/>
      <c r="AE42" s="9"/>
      <c r="AF42" s="9"/>
      <c r="AG42" s="9"/>
      <c r="AH42" s="9"/>
      <c r="AI42" s="9"/>
      <c r="AJ42" s="9"/>
      <c r="AK42" s="9"/>
      <c r="AL42" s="9"/>
      <c r="AM42" s="90"/>
      <c r="AN42" s="9"/>
      <c r="AO42" s="9"/>
    </row>
    <row r="43" spans="2:41" x14ac:dyDescent="0.3">
      <c r="B43" s="10">
        <v>30</v>
      </c>
      <c r="C43" s="26"/>
      <c r="D43" s="26"/>
      <c r="E43" s="27">
        <f>Poc.strana!$C$38</f>
        <v>0</v>
      </c>
      <c r="F43" s="26"/>
      <c r="G43" s="26"/>
      <c r="H43" s="26"/>
      <c r="I43" s="26"/>
      <c r="J43" s="27">
        <f>Poc.strana!$C$38</f>
        <v>0</v>
      </c>
      <c r="K43" s="26"/>
      <c r="L43" s="15"/>
      <c r="M43" s="21">
        <f t="shared" si="1"/>
        <v>0</v>
      </c>
      <c r="N43" s="19"/>
      <c r="O43" s="19"/>
      <c r="P43" s="19"/>
      <c r="Q43" s="19"/>
      <c r="R43" s="19"/>
      <c r="S43" s="36">
        <f t="shared" si="0"/>
        <v>0</v>
      </c>
      <c r="T43"/>
      <c r="U43"/>
      <c r="V43"/>
      <c r="W43"/>
      <c r="X43"/>
      <c r="Y43"/>
      <c r="AD43" s="9"/>
      <c r="AE43" s="9"/>
      <c r="AF43" s="9"/>
      <c r="AG43" s="9"/>
      <c r="AH43" s="9"/>
      <c r="AI43" s="9"/>
      <c r="AJ43" s="9"/>
      <c r="AK43" s="9"/>
      <c r="AL43" s="9"/>
      <c r="AM43" s="90"/>
      <c r="AN43" s="9"/>
      <c r="AO43" s="9"/>
    </row>
    <row r="44" spans="2:41" x14ac:dyDescent="0.3">
      <c r="B44" s="10">
        <v>31</v>
      </c>
      <c r="C44" s="26"/>
      <c r="D44" s="26"/>
      <c r="E44" s="27">
        <f>Poc.strana!$C$38</f>
        <v>0</v>
      </c>
      <c r="F44" s="26"/>
      <c r="G44" s="26"/>
      <c r="H44" s="26"/>
      <c r="I44" s="26"/>
      <c r="J44" s="27">
        <f>Poc.strana!$C$38</f>
        <v>0</v>
      </c>
      <c r="K44" s="26"/>
      <c r="L44" s="15"/>
      <c r="M44" s="21">
        <f t="shared" si="1"/>
        <v>0</v>
      </c>
      <c r="N44" s="19"/>
      <c r="O44" s="19"/>
      <c r="P44" s="19"/>
      <c r="Q44" s="19"/>
      <c r="R44" s="19"/>
      <c r="S44" s="36">
        <f t="shared" si="0"/>
        <v>0</v>
      </c>
      <c r="T44"/>
      <c r="U44"/>
      <c r="V44"/>
      <c r="W44"/>
      <c r="X44"/>
      <c r="Y44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2:41" x14ac:dyDescent="0.3">
      <c r="B45" s="10">
        <v>32</v>
      </c>
      <c r="C45" s="26"/>
      <c r="D45" s="26"/>
      <c r="E45" s="27">
        <f>Poc.strana!$C$38</f>
        <v>0</v>
      </c>
      <c r="F45" s="26"/>
      <c r="G45" s="26"/>
      <c r="H45" s="26"/>
      <c r="I45" s="26"/>
      <c r="J45" s="27">
        <f>Poc.strana!$C$38</f>
        <v>0</v>
      </c>
      <c r="K45" s="26"/>
      <c r="L45" s="15"/>
      <c r="M45" s="21">
        <f t="shared" si="1"/>
        <v>0</v>
      </c>
      <c r="N45" s="19"/>
      <c r="O45" s="19"/>
      <c r="P45" s="19"/>
      <c r="Q45" s="19"/>
      <c r="R45" s="19"/>
      <c r="S45" s="36">
        <f t="shared" si="0"/>
        <v>0</v>
      </c>
      <c r="T45"/>
      <c r="U45"/>
      <c r="V45"/>
      <c r="W45"/>
      <c r="X45"/>
      <c r="Y45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2:41" x14ac:dyDescent="0.3">
      <c r="B46" s="10">
        <v>33</v>
      </c>
      <c r="C46" s="26"/>
      <c r="D46" s="26"/>
      <c r="E46" s="27">
        <f>Poc.strana!$C$38</f>
        <v>0</v>
      </c>
      <c r="F46" s="26"/>
      <c r="G46" s="26"/>
      <c r="H46" s="26"/>
      <c r="I46" s="26"/>
      <c r="J46" s="27">
        <f>Poc.strana!$C$38</f>
        <v>0</v>
      </c>
      <c r="K46" s="26"/>
      <c r="L46" s="15"/>
      <c r="M46" s="21">
        <f t="shared" si="1"/>
        <v>0</v>
      </c>
      <c r="N46" s="19"/>
      <c r="O46" s="19"/>
      <c r="P46" s="19"/>
      <c r="Q46" s="19"/>
      <c r="R46" s="19"/>
      <c r="S46" s="36">
        <f t="shared" si="0"/>
        <v>0</v>
      </c>
      <c r="T46"/>
      <c r="U46"/>
      <c r="V46"/>
      <c r="W46"/>
      <c r="X46"/>
      <c r="Y46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2:41" x14ac:dyDescent="0.3">
      <c r="B47" s="10">
        <v>34</v>
      </c>
      <c r="C47" s="26"/>
      <c r="D47" s="26"/>
      <c r="E47" s="27">
        <f>Poc.strana!$C$38</f>
        <v>0</v>
      </c>
      <c r="F47" s="26"/>
      <c r="G47" s="26"/>
      <c r="H47" s="26"/>
      <c r="I47" s="26"/>
      <c r="J47" s="27">
        <f>Poc.strana!$C$38</f>
        <v>0</v>
      </c>
      <c r="K47" s="26"/>
      <c r="L47" s="15"/>
      <c r="M47" s="21">
        <f t="shared" si="1"/>
        <v>0</v>
      </c>
      <c r="N47" s="19"/>
      <c r="O47" s="19"/>
      <c r="P47" s="19"/>
      <c r="Q47" s="19"/>
      <c r="R47" s="19"/>
      <c r="S47" s="36">
        <f t="shared" si="0"/>
        <v>0</v>
      </c>
      <c r="T47"/>
      <c r="U47"/>
      <c r="V47"/>
      <c r="W47"/>
      <c r="X47"/>
      <c r="Y47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2:41" x14ac:dyDescent="0.3">
      <c r="B48" s="10">
        <v>35</v>
      </c>
      <c r="C48" s="26"/>
      <c r="D48" s="26"/>
      <c r="E48" s="27">
        <f>Poc.strana!$C$38</f>
        <v>0</v>
      </c>
      <c r="F48" s="26"/>
      <c r="G48" s="26"/>
      <c r="H48" s="26"/>
      <c r="I48" s="26"/>
      <c r="J48" s="27">
        <f>Poc.strana!$C$38</f>
        <v>0</v>
      </c>
      <c r="K48" s="26"/>
      <c r="L48" s="15"/>
      <c r="M48" s="21">
        <f t="shared" si="1"/>
        <v>0</v>
      </c>
      <c r="N48" s="19"/>
      <c r="O48" s="19"/>
      <c r="P48" s="19"/>
      <c r="Q48" s="19"/>
      <c r="R48" s="19"/>
      <c r="S48" s="36">
        <f t="shared" si="0"/>
        <v>0</v>
      </c>
      <c r="T48"/>
      <c r="U48"/>
      <c r="V48"/>
      <c r="W48"/>
      <c r="X48"/>
      <c r="Y48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2:41" x14ac:dyDescent="0.3">
      <c r="B49" s="10">
        <v>36</v>
      </c>
      <c r="C49" s="26"/>
      <c r="D49" s="26"/>
      <c r="E49" s="27">
        <f>Poc.strana!$C$38</f>
        <v>0</v>
      </c>
      <c r="F49" s="26"/>
      <c r="G49" s="26"/>
      <c r="H49" s="26"/>
      <c r="I49" s="26"/>
      <c r="J49" s="27">
        <f>Poc.strana!$C$38</f>
        <v>0</v>
      </c>
      <c r="K49" s="26"/>
      <c r="L49" s="15"/>
      <c r="M49" s="21">
        <f t="shared" si="1"/>
        <v>0</v>
      </c>
      <c r="N49" s="19"/>
      <c r="O49" s="19"/>
      <c r="P49" s="19"/>
      <c r="Q49" s="19"/>
      <c r="R49" s="19"/>
      <c r="S49" s="36">
        <f t="shared" si="0"/>
        <v>0</v>
      </c>
      <c r="T49"/>
      <c r="U49"/>
      <c r="V49"/>
      <c r="W49"/>
      <c r="X49"/>
      <c r="Y4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2:41" x14ac:dyDescent="0.3">
      <c r="B50" s="10">
        <v>37</v>
      </c>
      <c r="C50" s="26"/>
      <c r="D50" s="26"/>
      <c r="E50" s="27">
        <f>Poc.strana!$C$38</f>
        <v>0</v>
      </c>
      <c r="F50" s="26"/>
      <c r="G50" s="26"/>
      <c r="H50" s="26"/>
      <c r="I50" s="26"/>
      <c r="J50" s="27">
        <f>Poc.strana!$C$38</f>
        <v>0</v>
      </c>
      <c r="K50" s="26"/>
      <c r="L50" s="15"/>
      <c r="M50" s="21">
        <f t="shared" si="1"/>
        <v>0</v>
      </c>
      <c r="N50" s="19"/>
      <c r="O50" s="19"/>
      <c r="P50" s="19"/>
      <c r="Q50" s="19"/>
      <c r="R50" s="19"/>
      <c r="S50" s="36">
        <f t="shared" si="0"/>
        <v>0</v>
      </c>
      <c r="T50"/>
      <c r="U50"/>
      <c r="V50"/>
      <c r="W50"/>
      <c r="X50"/>
      <c r="Y50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2:41" x14ac:dyDescent="0.3">
      <c r="B51" s="10">
        <v>38</v>
      </c>
      <c r="C51" s="26"/>
      <c r="D51" s="26"/>
      <c r="E51" s="27">
        <f>Poc.strana!$C$38</f>
        <v>0</v>
      </c>
      <c r="F51" s="26"/>
      <c r="G51" s="26"/>
      <c r="H51" s="26"/>
      <c r="I51" s="26"/>
      <c r="J51" s="27">
        <f>Poc.strana!$C$38</f>
        <v>0</v>
      </c>
      <c r="K51" s="26"/>
      <c r="L51" s="15"/>
      <c r="M51" s="21">
        <f t="shared" si="1"/>
        <v>0</v>
      </c>
      <c r="N51" s="19"/>
      <c r="O51" s="19"/>
      <c r="P51" s="19"/>
      <c r="Q51" s="19"/>
      <c r="R51" s="19"/>
      <c r="S51" s="36">
        <f t="shared" si="0"/>
        <v>0</v>
      </c>
      <c r="T51"/>
      <c r="U51"/>
      <c r="V51"/>
      <c r="W51"/>
      <c r="X51"/>
      <c r="Y51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2:41" x14ac:dyDescent="0.3">
      <c r="B52" s="10">
        <v>39</v>
      </c>
      <c r="C52" s="26"/>
      <c r="D52" s="26"/>
      <c r="E52" s="27">
        <f>Poc.strana!$C$38</f>
        <v>0</v>
      </c>
      <c r="F52" s="26"/>
      <c r="G52" s="26"/>
      <c r="H52" s="26"/>
      <c r="I52" s="26"/>
      <c r="J52" s="27">
        <f>Poc.strana!$C$38</f>
        <v>0</v>
      </c>
      <c r="K52" s="26"/>
      <c r="L52" s="15"/>
      <c r="M52" s="21">
        <f t="shared" si="1"/>
        <v>0</v>
      </c>
      <c r="N52" s="19"/>
      <c r="O52" s="19"/>
      <c r="P52" s="19"/>
      <c r="Q52" s="19"/>
      <c r="R52" s="19"/>
      <c r="S52" s="36">
        <f t="shared" si="0"/>
        <v>0</v>
      </c>
      <c r="T52"/>
      <c r="U52"/>
      <c r="V52"/>
      <c r="W52"/>
      <c r="X52"/>
      <c r="Y52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2:41" x14ac:dyDescent="0.3">
      <c r="B53" s="10">
        <v>40</v>
      </c>
      <c r="C53" s="26"/>
      <c r="D53" s="26"/>
      <c r="E53" s="27">
        <f>Poc.strana!$C$38</f>
        <v>0</v>
      </c>
      <c r="F53" s="26"/>
      <c r="G53" s="26"/>
      <c r="H53" s="26"/>
      <c r="I53" s="26"/>
      <c r="J53" s="27">
        <f>Poc.strana!$C$38</f>
        <v>0</v>
      </c>
      <c r="K53" s="26"/>
      <c r="L53" s="15"/>
      <c r="M53" s="21">
        <f t="shared" si="1"/>
        <v>0</v>
      </c>
      <c r="N53" s="19"/>
      <c r="O53" s="19"/>
      <c r="P53" s="19"/>
      <c r="Q53" s="19"/>
      <c r="R53" s="19"/>
      <c r="S53" s="36">
        <f t="shared" si="0"/>
        <v>0</v>
      </c>
      <c r="T53"/>
      <c r="U53"/>
      <c r="V53"/>
      <c r="W53"/>
      <c r="X53"/>
      <c r="Y53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2:41" x14ac:dyDescent="0.3">
      <c r="B54" s="10">
        <v>41</v>
      </c>
      <c r="C54" s="26"/>
      <c r="D54" s="26"/>
      <c r="E54" s="27">
        <f>Poc.strana!$C$38</f>
        <v>0</v>
      </c>
      <c r="F54" s="26"/>
      <c r="G54" s="26"/>
      <c r="H54" s="26"/>
      <c r="I54" s="26"/>
      <c r="J54" s="27">
        <f>Poc.strana!$C$38</f>
        <v>0</v>
      </c>
      <c r="K54" s="26"/>
      <c r="L54" s="15"/>
      <c r="M54" s="21">
        <f t="shared" si="1"/>
        <v>0</v>
      </c>
      <c r="N54" s="19"/>
      <c r="O54" s="19"/>
      <c r="P54" s="19"/>
      <c r="Q54" s="19"/>
      <c r="R54" s="19"/>
      <c r="S54" s="36">
        <f t="shared" si="0"/>
        <v>0</v>
      </c>
      <c r="T54"/>
      <c r="U54"/>
      <c r="V54"/>
      <c r="W54"/>
      <c r="X54"/>
      <c r="Y54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2:41" x14ac:dyDescent="0.3">
      <c r="B55" s="10">
        <v>42</v>
      </c>
      <c r="C55" s="26"/>
      <c r="D55" s="26"/>
      <c r="E55" s="27">
        <f>Poc.strana!$C$38</f>
        <v>0</v>
      </c>
      <c r="F55" s="26"/>
      <c r="G55" s="26"/>
      <c r="H55" s="26"/>
      <c r="I55" s="26"/>
      <c r="J55" s="27">
        <f>Poc.strana!$C$38</f>
        <v>0</v>
      </c>
      <c r="K55" s="26"/>
      <c r="L55" s="15"/>
      <c r="M55" s="21">
        <f t="shared" si="1"/>
        <v>0</v>
      </c>
      <c r="N55" s="19"/>
      <c r="O55" s="19"/>
      <c r="P55" s="19"/>
      <c r="Q55" s="19"/>
      <c r="R55" s="19"/>
      <c r="S55" s="36">
        <f t="shared" si="0"/>
        <v>0</v>
      </c>
      <c r="T55"/>
      <c r="U55"/>
      <c r="V55"/>
      <c r="W55"/>
      <c r="X55"/>
      <c r="Y55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2:41" x14ac:dyDescent="0.3">
      <c r="B56" s="10">
        <v>43</v>
      </c>
      <c r="C56" s="26"/>
      <c r="D56" s="26"/>
      <c r="E56" s="27">
        <f>Poc.strana!$C$38</f>
        <v>0</v>
      </c>
      <c r="F56" s="26"/>
      <c r="G56" s="26"/>
      <c r="H56" s="26"/>
      <c r="I56" s="26"/>
      <c r="J56" s="27">
        <f>Poc.strana!$C$38</f>
        <v>0</v>
      </c>
      <c r="K56" s="26"/>
      <c r="L56" s="15"/>
      <c r="M56" s="21">
        <f t="shared" si="1"/>
        <v>0</v>
      </c>
      <c r="N56" s="19"/>
      <c r="O56" s="19"/>
      <c r="P56" s="19"/>
      <c r="Q56" s="19"/>
      <c r="R56" s="19"/>
      <c r="S56" s="36">
        <f t="shared" si="0"/>
        <v>0</v>
      </c>
      <c r="T56"/>
      <c r="U56"/>
      <c r="V56"/>
      <c r="W56"/>
      <c r="X56"/>
      <c r="Y56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2:41" x14ac:dyDescent="0.3">
      <c r="B57" s="10">
        <v>44</v>
      </c>
      <c r="C57" s="26"/>
      <c r="D57" s="26"/>
      <c r="E57" s="27">
        <f>Poc.strana!$C$38</f>
        <v>0</v>
      </c>
      <c r="F57" s="26"/>
      <c r="G57" s="26"/>
      <c r="H57" s="26"/>
      <c r="I57" s="26"/>
      <c r="J57" s="27">
        <f>Poc.strana!$C$38</f>
        <v>0</v>
      </c>
      <c r="K57" s="26"/>
      <c r="L57" s="15"/>
      <c r="M57" s="21">
        <f t="shared" si="1"/>
        <v>0</v>
      </c>
      <c r="N57" s="19"/>
      <c r="O57" s="19"/>
      <c r="P57" s="19"/>
      <c r="Q57" s="19"/>
      <c r="R57" s="19"/>
      <c r="S57" s="36">
        <f t="shared" si="0"/>
        <v>0</v>
      </c>
      <c r="T57"/>
      <c r="U57"/>
      <c r="V57"/>
      <c r="W57"/>
      <c r="X57"/>
      <c r="Y57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2:41" x14ac:dyDescent="0.3">
      <c r="B58" s="10">
        <v>45</v>
      </c>
      <c r="C58" s="26"/>
      <c r="D58" s="26"/>
      <c r="E58" s="27">
        <f>Poc.strana!$C$38</f>
        <v>0</v>
      </c>
      <c r="F58" s="26"/>
      <c r="G58" s="26"/>
      <c r="H58" s="26"/>
      <c r="I58" s="26"/>
      <c r="J58" s="27">
        <f>Poc.strana!$C$38</f>
        <v>0</v>
      </c>
      <c r="K58" s="26"/>
      <c r="L58" s="15"/>
      <c r="M58" s="21">
        <f t="shared" si="1"/>
        <v>0</v>
      </c>
      <c r="N58" s="19"/>
      <c r="O58" s="19"/>
      <c r="P58" s="19"/>
      <c r="Q58" s="19"/>
      <c r="R58" s="19"/>
      <c r="S58" s="36">
        <f t="shared" si="0"/>
        <v>0</v>
      </c>
      <c r="T58"/>
      <c r="U58"/>
      <c r="V58"/>
      <c r="W58"/>
      <c r="X58"/>
      <c r="Y58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2:41" x14ac:dyDescent="0.3">
      <c r="B59" s="10">
        <v>46</v>
      </c>
      <c r="C59" s="26"/>
      <c r="D59" s="26"/>
      <c r="E59" s="27">
        <f>Poc.strana!$C$38</f>
        <v>0</v>
      </c>
      <c r="F59" s="26"/>
      <c r="G59" s="26"/>
      <c r="H59" s="26"/>
      <c r="I59" s="26"/>
      <c r="J59" s="27">
        <f>Poc.strana!$C$38</f>
        <v>0</v>
      </c>
      <c r="K59" s="26"/>
      <c r="L59" s="15"/>
      <c r="M59" s="21">
        <f t="shared" si="1"/>
        <v>0</v>
      </c>
      <c r="N59" s="19"/>
      <c r="O59" s="19"/>
      <c r="P59" s="19"/>
      <c r="Q59" s="19"/>
      <c r="R59" s="19"/>
      <c r="S59" s="36">
        <f t="shared" si="0"/>
        <v>0</v>
      </c>
      <c r="T59"/>
      <c r="U59"/>
      <c r="V59"/>
      <c r="W59"/>
      <c r="X59"/>
      <c r="Y5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2:41" x14ac:dyDescent="0.3">
      <c r="B60" s="10">
        <v>47</v>
      </c>
      <c r="C60" s="26"/>
      <c r="D60" s="26"/>
      <c r="E60" s="27">
        <f>Poc.strana!$C$38</f>
        <v>0</v>
      </c>
      <c r="F60" s="26"/>
      <c r="G60" s="26"/>
      <c r="H60" s="26"/>
      <c r="I60" s="26"/>
      <c r="J60" s="27">
        <f>Poc.strana!$C$38</f>
        <v>0</v>
      </c>
      <c r="K60" s="26"/>
      <c r="L60" s="15"/>
      <c r="M60" s="21">
        <f t="shared" si="1"/>
        <v>0</v>
      </c>
      <c r="N60" s="19"/>
      <c r="O60" s="19"/>
      <c r="P60" s="19"/>
      <c r="Q60" s="19"/>
      <c r="R60" s="19"/>
      <c r="S60" s="36">
        <f t="shared" si="0"/>
        <v>0</v>
      </c>
      <c r="T60"/>
      <c r="U60"/>
      <c r="V60"/>
      <c r="W60"/>
      <c r="X60"/>
      <c r="Y60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2:41" x14ac:dyDescent="0.3">
      <c r="B61" s="10">
        <v>48</v>
      </c>
      <c r="C61" s="26"/>
      <c r="D61" s="26"/>
      <c r="E61" s="27">
        <f>Poc.strana!$C$38</f>
        <v>0</v>
      </c>
      <c r="F61" s="26"/>
      <c r="G61" s="26"/>
      <c r="H61" s="26"/>
      <c r="I61" s="26"/>
      <c r="J61" s="27">
        <f>Poc.strana!$C$38</f>
        <v>0</v>
      </c>
      <c r="K61" s="26"/>
      <c r="L61" s="15"/>
      <c r="M61" s="21">
        <f t="shared" si="1"/>
        <v>0</v>
      </c>
      <c r="N61" s="19"/>
      <c r="O61" s="19"/>
      <c r="P61" s="19"/>
      <c r="Q61" s="19"/>
      <c r="R61" s="19"/>
      <c r="S61" s="36">
        <f t="shared" si="0"/>
        <v>0</v>
      </c>
      <c r="T61"/>
      <c r="U61"/>
      <c r="V61"/>
      <c r="W61"/>
      <c r="X61"/>
      <c r="Y61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2:41" x14ac:dyDescent="0.3">
      <c r="B62" s="10">
        <v>49</v>
      </c>
      <c r="C62" s="26"/>
      <c r="D62" s="26"/>
      <c r="E62" s="27">
        <f>Poc.strana!$C$38</f>
        <v>0</v>
      </c>
      <c r="F62" s="26"/>
      <c r="G62" s="26"/>
      <c r="H62" s="26"/>
      <c r="I62" s="26"/>
      <c r="J62" s="27">
        <f>Poc.strana!$C$38</f>
        <v>0</v>
      </c>
      <c r="K62" s="26"/>
      <c r="L62" s="15"/>
      <c r="M62" s="21">
        <f t="shared" si="1"/>
        <v>0</v>
      </c>
      <c r="N62" s="19"/>
      <c r="O62" s="19"/>
      <c r="P62" s="19"/>
      <c r="Q62" s="19"/>
      <c r="R62" s="19"/>
      <c r="S62" s="36">
        <f t="shared" si="0"/>
        <v>0</v>
      </c>
      <c r="T62"/>
      <c r="U62"/>
      <c r="V62"/>
      <c r="W62"/>
      <c r="X62"/>
      <c r="Y62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2:41" x14ac:dyDescent="0.3">
      <c r="B63" s="10">
        <v>50</v>
      </c>
      <c r="C63" s="26"/>
      <c r="D63" s="26"/>
      <c r="E63" s="27">
        <f>Poc.strana!$C$38</f>
        <v>0</v>
      </c>
      <c r="F63" s="26"/>
      <c r="G63" s="26"/>
      <c r="H63" s="26"/>
      <c r="I63" s="26"/>
      <c r="J63" s="27">
        <f>Poc.strana!$C$38</f>
        <v>0</v>
      </c>
      <c r="K63" s="26"/>
      <c r="L63" s="15"/>
      <c r="M63" s="21">
        <f t="shared" si="1"/>
        <v>0</v>
      </c>
      <c r="N63" s="19"/>
      <c r="O63" s="19"/>
      <c r="P63" s="19"/>
      <c r="Q63" s="19"/>
      <c r="R63" s="19"/>
      <c r="S63" s="36">
        <f t="shared" si="0"/>
        <v>0</v>
      </c>
      <c r="T63"/>
      <c r="U63"/>
      <c r="V63"/>
      <c r="W63"/>
      <c r="X63"/>
      <c r="Y63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2:41" x14ac:dyDescent="0.3">
      <c r="B64" s="10">
        <v>51</v>
      </c>
      <c r="C64" s="26"/>
      <c r="D64" s="26"/>
      <c r="E64" s="27">
        <f>Poc.strana!$C$38</f>
        <v>0</v>
      </c>
      <c r="F64" s="26"/>
      <c r="G64" s="26"/>
      <c r="H64" s="26"/>
      <c r="I64" s="26"/>
      <c r="J64" s="27">
        <f>Poc.strana!$C$38</f>
        <v>0</v>
      </c>
      <c r="K64" s="26"/>
      <c r="L64" s="15"/>
      <c r="M64" s="21">
        <f t="shared" si="1"/>
        <v>0</v>
      </c>
      <c r="N64" s="19"/>
      <c r="O64" s="19"/>
      <c r="P64" s="19"/>
      <c r="Q64" s="19"/>
      <c r="R64" s="19"/>
      <c r="S64" s="36">
        <f t="shared" si="0"/>
        <v>0</v>
      </c>
      <c r="T64"/>
      <c r="U64"/>
      <c r="V64"/>
      <c r="W64"/>
      <c r="X64"/>
      <c r="Y64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2:41" x14ac:dyDescent="0.3">
      <c r="B65" s="10">
        <v>52</v>
      </c>
      <c r="C65" s="26"/>
      <c r="D65" s="26"/>
      <c r="E65" s="27">
        <f>Poc.strana!$C$38</f>
        <v>0</v>
      </c>
      <c r="F65" s="26"/>
      <c r="G65" s="26"/>
      <c r="H65" s="26"/>
      <c r="I65" s="26"/>
      <c r="J65" s="27">
        <f>Poc.strana!$C$38</f>
        <v>0</v>
      </c>
      <c r="K65" s="26"/>
      <c r="L65" s="15"/>
      <c r="M65" s="21">
        <f t="shared" si="1"/>
        <v>0</v>
      </c>
      <c r="N65" s="19"/>
      <c r="O65" s="19"/>
      <c r="P65" s="19"/>
      <c r="Q65" s="19"/>
      <c r="R65" s="19"/>
      <c r="S65" s="36">
        <f t="shared" si="0"/>
        <v>0</v>
      </c>
      <c r="T65"/>
      <c r="U65"/>
      <c r="V65"/>
      <c r="W65"/>
      <c r="X65"/>
      <c r="Y6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2:41" x14ac:dyDescent="0.3">
      <c r="B66" s="10">
        <v>53</v>
      </c>
      <c r="C66" s="26"/>
      <c r="D66" s="26"/>
      <c r="E66" s="27">
        <f>Poc.strana!$C$38</f>
        <v>0</v>
      </c>
      <c r="F66" s="26"/>
      <c r="G66" s="26"/>
      <c r="H66" s="26"/>
      <c r="I66" s="26"/>
      <c r="J66" s="27">
        <f>Poc.strana!$C$38</f>
        <v>0</v>
      </c>
      <c r="K66" s="26"/>
      <c r="L66" s="15"/>
      <c r="M66" s="21">
        <f t="shared" si="1"/>
        <v>0</v>
      </c>
      <c r="N66" s="19"/>
      <c r="O66" s="19"/>
      <c r="P66" s="19"/>
      <c r="Q66" s="19"/>
      <c r="R66" s="19"/>
      <c r="S66" s="36">
        <f t="shared" si="0"/>
        <v>0</v>
      </c>
      <c r="T66"/>
      <c r="U66"/>
      <c r="V66"/>
      <c r="W66"/>
      <c r="X66"/>
      <c r="Y6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2:41" x14ac:dyDescent="0.3">
      <c r="B67" s="10">
        <v>54</v>
      </c>
      <c r="C67" s="26"/>
      <c r="D67" s="26"/>
      <c r="E67" s="27">
        <f>Poc.strana!$C$38</f>
        <v>0</v>
      </c>
      <c r="F67" s="26"/>
      <c r="G67" s="26"/>
      <c r="H67" s="26"/>
      <c r="I67" s="26"/>
      <c r="J67" s="27">
        <f>Poc.strana!$C$38</f>
        <v>0</v>
      </c>
      <c r="K67" s="26"/>
      <c r="L67" s="15"/>
      <c r="M67" s="21">
        <f t="shared" si="1"/>
        <v>0</v>
      </c>
      <c r="N67" s="19"/>
      <c r="O67" s="19"/>
      <c r="P67" s="19"/>
      <c r="Q67" s="19"/>
      <c r="R67" s="19"/>
      <c r="S67" s="36">
        <f t="shared" si="0"/>
        <v>0</v>
      </c>
      <c r="T67"/>
      <c r="U67"/>
      <c r="V67"/>
      <c r="W67"/>
      <c r="X67"/>
      <c r="Y67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2:41" x14ac:dyDescent="0.3">
      <c r="B68" s="10">
        <v>55</v>
      </c>
      <c r="C68" s="26"/>
      <c r="D68" s="26"/>
      <c r="E68" s="27">
        <f>Poc.strana!$C$38</f>
        <v>0</v>
      </c>
      <c r="F68" s="26"/>
      <c r="G68" s="26"/>
      <c r="H68" s="26"/>
      <c r="I68" s="26"/>
      <c r="J68" s="27">
        <f>Poc.strana!$C$38</f>
        <v>0</v>
      </c>
      <c r="K68" s="26"/>
      <c r="L68" s="15"/>
      <c r="M68" s="21">
        <f t="shared" si="1"/>
        <v>0</v>
      </c>
      <c r="N68" s="19"/>
      <c r="O68" s="19"/>
      <c r="P68" s="19"/>
      <c r="Q68" s="19"/>
      <c r="R68" s="19"/>
      <c r="S68" s="36">
        <f t="shared" si="0"/>
        <v>0</v>
      </c>
      <c r="T68"/>
      <c r="U68"/>
      <c r="V68"/>
      <c r="W68"/>
      <c r="X68"/>
      <c r="Y68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2:41" x14ac:dyDescent="0.3">
      <c r="B69" s="10">
        <v>56</v>
      </c>
      <c r="C69" s="26"/>
      <c r="D69" s="26"/>
      <c r="E69" s="27">
        <f>Poc.strana!$C$38</f>
        <v>0</v>
      </c>
      <c r="F69" s="26"/>
      <c r="G69" s="26"/>
      <c r="H69" s="26"/>
      <c r="I69" s="26"/>
      <c r="J69" s="27">
        <f>Poc.strana!$C$38</f>
        <v>0</v>
      </c>
      <c r="K69" s="26"/>
      <c r="L69" s="15"/>
      <c r="M69" s="21">
        <f t="shared" si="1"/>
        <v>0</v>
      </c>
      <c r="N69" s="19"/>
      <c r="O69" s="19"/>
      <c r="P69" s="19"/>
      <c r="Q69" s="19"/>
      <c r="R69" s="19"/>
      <c r="S69" s="36">
        <f t="shared" si="0"/>
        <v>0</v>
      </c>
      <c r="T69"/>
      <c r="U69"/>
      <c r="V69"/>
      <c r="W69"/>
      <c r="X69"/>
      <c r="Y6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2:41" x14ac:dyDescent="0.3">
      <c r="B70" s="10">
        <v>57</v>
      </c>
      <c r="C70" s="26"/>
      <c r="D70" s="26"/>
      <c r="E70" s="27">
        <f>Poc.strana!$C$38</f>
        <v>0</v>
      </c>
      <c r="F70" s="26"/>
      <c r="G70" s="26"/>
      <c r="H70" s="26"/>
      <c r="I70" s="26"/>
      <c r="J70" s="27">
        <f>Poc.strana!$C$38</f>
        <v>0</v>
      </c>
      <c r="K70" s="26"/>
      <c r="L70" s="15"/>
      <c r="M70" s="21">
        <f t="shared" si="1"/>
        <v>0</v>
      </c>
      <c r="N70" s="19"/>
      <c r="O70" s="19"/>
      <c r="P70" s="19"/>
      <c r="Q70" s="19"/>
      <c r="R70" s="19"/>
      <c r="S70" s="36">
        <f t="shared" si="0"/>
        <v>0</v>
      </c>
      <c r="T70"/>
      <c r="U70"/>
      <c r="V70"/>
      <c r="W70"/>
      <c r="X70"/>
      <c r="Y70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2:41" x14ac:dyDescent="0.3">
      <c r="B71" s="10">
        <v>58</v>
      </c>
      <c r="C71" s="26"/>
      <c r="D71" s="26"/>
      <c r="E71" s="27">
        <f>Poc.strana!$C$38</f>
        <v>0</v>
      </c>
      <c r="F71" s="26"/>
      <c r="G71" s="26"/>
      <c r="H71" s="26"/>
      <c r="I71" s="26"/>
      <c r="J71" s="27">
        <f>Poc.strana!$C$38</f>
        <v>0</v>
      </c>
      <c r="K71" s="26"/>
      <c r="L71" s="15"/>
      <c r="M71" s="21">
        <f t="shared" si="1"/>
        <v>0</v>
      </c>
      <c r="N71" s="19"/>
      <c r="O71" s="19"/>
      <c r="P71" s="19"/>
      <c r="Q71" s="19"/>
      <c r="R71" s="19"/>
      <c r="S71" s="36">
        <f t="shared" si="0"/>
        <v>0</v>
      </c>
      <c r="T71"/>
      <c r="U71"/>
      <c r="V71"/>
      <c r="W71"/>
      <c r="X71"/>
      <c r="Y71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2:41" x14ac:dyDescent="0.3">
      <c r="B72" s="10">
        <v>59</v>
      </c>
      <c r="C72" s="26"/>
      <c r="D72" s="26"/>
      <c r="E72" s="27">
        <f>Poc.strana!$C$38</f>
        <v>0</v>
      </c>
      <c r="F72" s="26"/>
      <c r="G72" s="26"/>
      <c r="H72" s="26"/>
      <c r="I72" s="26"/>
      <c r="J72" s="27">
        <f>Poc.strana!$C$38</f>
        <v>0</v>
      </c>
      <c r="K72" s="26"/>
      <c r="L72" s="15"/>
      <c r="M72" s="21">
        <f t="shared" si="1"/>
        <v>0</v>
      </c>
      <c r="N72" s="19"/>
      <c r="O72" s="19"/>
      <c r="P72" s="19"/>
      <c r="Q72" s="19"/>
      <c r="R72" s="19"/>
      <c r="S72" s="36">
        <f t="shared" si="0"/>
        <v>0</v>
      </c>
      <c r="T72"/>
      <c r="U72"/>
      <c r="V72"/>
      <c r="W72"/>
      <c r="X72"/>
      <c r="Y72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2:41" x14ac:dyDescent="0.3">
      <c r="B73" s="10">
        <v>60</v>
      </c>
      <c r="C73" s="26"/>
      <c r="D73" s="26"/>
      <c r="E73" s="27">
        <f>Poc.strana!$C$38</f>
        <v>0</v>
      </c>
      <c r="F73" s="26"/>
      <c r="G73" s="26"/>
      <c r="H73" s="26"/>
      <c r="I73" s="26"/>
      <c r="J73" s="27">
        <f>Poc.strana!$C$38</f>
        <v>0</v>
      </c>
      <c r="K73" s="26"/>
      <c r="L73" s="15"/>
      <c r="M73" s="21">
        <f t="shared" si="1"/>
        <v>0</v>
      </c>
      <c r="N73" s="19"/>
      <c r="O73" s="19"/>
      <c r="P73" s="19"/>
      <c r="Q73" s="19"/>
      <c r="R73" s="19"/>
      <c r="S73" s="36">
        <f t="shared" si="0"/>
        <v>0</v>
      </c>
      <c r="T73"/>
      <c r="U73"/>
      <c r="V73"/>
      <c r="W73"/>
      <c r="X73"/>
      <c r="Y73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2:41" x14ac:dyDescent="0.3">
      <c r="B74" s="10">
        <v>61</v>
      </c>
      <c r="C74" s="26"/>
      <c r="D74" s="26"/>
      <c r="E74" s="27">
        <f>Poc.strana!$C$38</f>
        <v>0</v>
      </c>
      <c r="F74" s="26"/>
      <c r="G74" s="26"/>
      <c r="H74" s="26"/>
      <c r="I74" s="26"/>
      <c r="J74" s="27">
        <f>Poc.strana!$C$38</f>
        <v>0</v>
      </c>
      <c r="K74" s="26"/>
      <c r="L74" s="15"/>
      <c r="M74" s="21">
        <f t="shared" si="1"/>
        <v>0</v>
      </c>
      <c r="N74" s="19"/>
      <c r="O74" s="19"/>
      <c r="P74" s="19"/>
      <c r="Q74" s="19"/>
      <c r="R74" s="19"/>
      <c r="S74" s="36">
        <f t="shared" si="0"/>
        <v>0</v>
      </c>
      <c r="T74"/>
      <c r="U74"/>
      <c r="V74"/>
      <c r="W74"/>
      <c r="X74"/>
      <c r="Y74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2:41" x14ac:dyDescent="0.3">
      <c r="B75" s="10">
        <v>62</v>
      </c>
      <c r="C75" s="26"/>
      <c r="D75" s="26"/>
      <c r="E75" s="27">
        <f>Poc.strana!$C$38</f>
        <v>0</v>
      </c>
      <c r="F75" s="26"/>
      <c r="G75" s="26"/>
      <c r="H75" s="26"/>
      <c r="I75" s="26"/>
      <c r="J75" s="27">
        <f>Poc.strana!$C$38</f>
        <v>0</v>
      </c>
      <c r="K75" s="26"/>
      <c r="L75" s="15"/>
      <c r="M75" s="21">
        <f t="shared" si="1"/>
        <v>0</v>
      </c>
      <c r="N75" s="19"/>
      <c r="O75" s="19"/>
      <c r="P75" s="19"/>
      <c r="Q75" s="19"/>
      <c r="R75" s="19"/>
      <c r="S75" s="36">
        <f t="shared" si="0"/>
        <v>0</v>
      </c>
      <c r="T75"/>
      <c r="U75"/>
      <c r="V75"/>
      <c r="W75"/>
      <c r="X75"/>
      <c r="Y75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2:41" x14ac:dyDescent="0.3">
      <c r="B76" s="10">
        <v>63</v>
      </c>
      <c r="C76" s="26"/>
      <c r="D76" s="26"/>
      <c r="E76" s="27">
        <f>Poc.strana!$C$38</f>
        <v>0</v>
      </c>
      <c r="F76" s="26"/>
      <c r="G76" s="26"/>
      <c r="H76" s="26"/>
      <c r="I76" s="26"/>
      <c r="J76" s="27">
        <f>Poc.strana!$C$38</f>
        <v>0</v>
      </c>
      <c r="K76" s="26"/>
      <c r="L76" s="15"/>
      <c r="M76" s="21">
        <f t="shared" si="1"/>
        <v>0</v>
      </c>
      <c r="N76" s="19"/>
      <c r="O76" s="19"/>
      <c r="P76" s="19"/>
      <c r="Q76" s="19"/>
      <c r="R76" s="19"/>
      <c r="S76" s="36">
        <f t="shared" si="0"/>
        <v>0</v>
      </c>
      <c r="T76"/>
      <c r="U76"/>
      <c r="V76"/>
      <c r="W76"/>
      <c r="X76"/>
      <c r="Y76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2:41" x14ac:dyDescent="0.3">
      <c r="B77" s="10">
        <v>64</v>
      </c>
      <c r="C77" s="26"/>
      <c r="D77" s="26"/>
      <c r="E77" s="27">
        <f>Poc.strana!$C$38</f>
        <v>0</v>
      </c>
      <c r="F77" s="26"/>
      <c r="G77" s="26"/>
      <c r="H77" s="26"/>
      <c r="I77" s="26"/>
      <c r="J77" s="27">
        <f>Poc.strana!$C$38</f>
        <v>0</v>
      </c>
      <c r="K77" s="26"/>
      <c r="L77" s="15"/>
      <c r="M77" s="21">
        <f t="shared" si="1"/>
        <v>0</v>
      </c>
      <c r="N77" s="19"/>
      <c r="O77" s="19"/>
      <c r="P77" s="19"/>
      <c r="Q77" s="19"/>
      <c r="R77" s="19"/>
      <c r="S77" s="36">
        <f t="shared" si="0"/>
        <v>0</v>
      </c>
      <c r="T77"/>
      <c r="U77"/>
      <c r="V77"/>
      <c r="W77"/>
      <c r="X77"/>
      <c r="Y77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2:41" x14ac:dyDescent="0.3">
      <c r="B78" s="10">
        <v>65</v>
      </c>
      <c r="C78" s="26"/>
      <c r="D78" s="26"/>
      <c r="E78" s="27">
        <f>Poc.strana!$C$38</f>
        <v>0</v>
      </c>
      <c r="F78" s="26"/>
      <c r="G78" s="26"/>
      <c r="H78" s="26"/>
      <c r="I78" s="26"/>
      <c r="J78" s="27">
        <f>Poc.strana!$C$38</f>
        <v>0</v>
      </c>
      <c r="K78" s="26"/>
      <c r="L78" s="15"/>
      <c r="M78" s="21">
        <f t="shared" si="1"/>
        <v>0</v>
      </c>
      <c r="N78" s="19"/>
      <c r="O78" s="19"/>
      <c r="P78" s="19"/>
      <c r="Q78" s="19"/>
      <c r="R78" s="19"/>
      <c r="S78" s="36">
        <f t="shared" si="0"/>
        <v>0</v>
      </c>
      <c r="T78"/>
      <c r="U78"/>
      <c r="V78"/>
      <c r="W78"/>
      <c r="X78"/>
      <c r="Y78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2:41" x14ac:dyDescent="0.3">
      <c r="B79" s="10">
        <v>66</v>
      </c>
      <c r="C79" s="26"/>
      <c r="D79" s="26"/>
      <c r="E79" s="27">
        <f>Poc.strana!$C$38</f>
        <v>0</v>
      </c>
      <c r="F79" s="26"/>
      <c r="G79" s="26"/>
      <c r="H79" s="26"/>
      <c r="I79" s="26"/>
      <c r="J79" s="27">
        <f>Poc.strana!$C$38</f>
        <v>0</v>
      </c>
      <c r="K79" s="26"/>
      <c r="L79" s="15"/>
      <c r="M79" s="21">
        <f t="shared" si="1"/>
        <v>0</v>
      </c>
      <c r="N79" s="19"/>
      <c r="O79" s="19"/>
      <c r="P79" s="19"/>
      <c r="Q79" s="19"/>
      <c r="R79" s="19"/>
      <c r="S79" s="36">
        <f t="shared" ref="S79:S113" si="2">IF(M79=0,0,+M79*R79/60)</f>
        <v>0</v>
      </c>
      <c r="T79"/>
      <c r="U79"/>
      <c r="V79"/>
      <c r="W79"/>
      <c r="X79"/>
      <c r="Y7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2:41" x14ac:dyDescent="0.3">
      <c r="B80" s="10">
        <v>67</v>
      </c>
      <c r="C80" s="26"/>
      <c r="D80" s="26"/>
      <c r="E80" s="27">
        <f>Poc.strana!$C$38</f>
        <v>0</v>
      </c>
      <c r="F80" s="26"/>
      <c r="G80" s="26"/>
      <c r="H80" s="26"/>
      <c r="I80" s="26"/>
      <c r="J80" s="27">
        <f>Poc.strana!$C$38</f>
        <v>0</v>
      </c>
      <c r="K80" s="26"/>
      <c r="L80" s="15"/>
      <c r="M80" s="21">
        <f t="shared" ref="M80:M112" si="3">IF(E80=0,0,IF(((((DATE(J80,I80,H80)+TIME(K80,L80,))-(DATE(E80,D80,C80)+TIME(F80,G80,)))*1440)&lt;3),,((DATE(J80,I80,H80)+TIME(K80,L80,))-(DATE(E80,D80,C80)+TIME(F80,G80,)))*1440))</f>
        <v>0</v>
      </c>
      <c r="N80" s="19"/>
      <c r="O80" s="19"/>
      <c r="P80" s="19"/>
      <c r="Q80" s="19"/>
      <c r="R80" s="19"/>
      <c r="S80" s="36">
        <f t="shared" si="2"/>
        <v>0</v>
      </c>
      <c r="T80"/>
      <c r="U80"/>
      <c r="V80"/>
      <c r="W80"/>
      <c r="X80"/>
      <c r="Y80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2:41" x14ac:dyDescent="0.3">
      <c r="B81" s="10">
        <v>68</v>
      </c>
      <c r="C81" s="26"/>
      <c r="D81" s="26"/>
      <c r="E81" s="27">
        <f>Poc.strana!$C$38</f>
        <v>0</v>
      </c>
      <c r="F81" s="26"/>
      <c r="G81" s="26"/>
      <c r="H81" s="26"/>
      <c r="I81" s="26"/>
      <c r="J81" s="27">
        <f>Poc.strana!$C$38</f>
        <v>0</v>
      </c>
      <c r="K81" s="26"/>
      <c r="L81" s="15"/>
      <c r="M81" s="21">
        <f t="shared" si="3"/>
        <v>0</v>
      </c>
      <c r="N81" s="19"/>
      <c r="O81" s="19"/>
      <c r="P81" s="19"/>
      <c r="Q81" s="19"/>
      <c r="R81" s="19"/>
      <c r="S81" s="36">
        <f t="shared" si="2"/>
        <v>0</v>
      </c>
      <c r="T81"/>
      <c r="U81"/>
      <c r="V81"/>
      <c r="W81"/>
      <c r="X81"/>
      <c r="Y81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2:41" x14ac:dyDescent="0.3">
      <c r="B82" s="10">
        <v>69</v>
      </c>
      <c r="C82" s="26"/>
      <c r="D82" s="26"/>
      <c r="E82" s="27">
        <f>Poc.strana!$C$38</f>
        <v>0</v>
      </c>
      <c r="F82" s="26"/>
      <c r="G82" s="26"/>
      <c r="H82" s="26"/>
      <c r="I82" s="26"/>
      <c r="J82" s="27">
        <f>Poc.strana!$C$38</f>
        <v>0</v>
      </c>
      <c r="K82" s="26"/>
      <c r="L82" s="15"/>
      <c r="M82" s="21">
        <f t="shared" si="3"/>
        <v>0</v>
      </c>
      <c r="N82" s="19"/>
      <c r="O82" s="19"/>
      <c r="P82" s="19"/>
      <c r="Q82" s="19"/>
      <c r="R82" s="19"/>
      <c r="S82" s="36">
        <f t="shared" si="2"/>
        <v>0</v>
      </c>
      <c r="T82"/>
      <c r="U82"/>
      <c r="V82"/>
      <c r="W82"/>
      <c r="X82"/>
      <c r="Y82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2:41" x14ac:dyDescent="0.3">
      <c r="B83" s="10">
        <v>70</v>
      </c>
      <c r="C83" s="26"/>
      <c r="D83" s="26"/>
      <c r="E83" s="27">
        <f>Poc.strana!$C$38</f>
        <v>0</v>
      </c>
      <c r="F83" s="26"/>
      <c r="G83" s="26"/>
      <c r="H83" s="26"/>
      <c r="I83" s="26"/>
      <c r="J83" s="27">
        <f>Poc.strana!$C$38</f>
        <v>0</v>
      </c>
      <c r="K83" s="26"/>
      <c r="L83" s="15"/>
      <c r="M83" s="21">
        <f t="shared" si="3"/>
        <v>0</v>
      </c>
      <c r="N83" s="19"/>
      <c r="O83" s="19"/>
      <c r="P83" s="19"/>
      <c r="Q83" s="19"/>
      <c r="R83" s="19"/>
      <c r="S83" s="36">
        <f t="shared" si="2"/>
        <v>0</v>
      </c>
      <c r="T83"/>
      <c r="U83"/>
      <c r="V83"/>
      <c r="W83"/>
      <c r="X83"/>
      <c r="Y8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2:41" x14ac:dyDescent="0.3">
      <c r="B84" s="10">
        <v>71</v>
      </c>
      <c r="C84" s="26"/>
      <c r="D84" s="26"/>
      <c r="E84" s="27">
        <f>Poc.strana!$C$38</f>
        <v>0</v>
      </c>
      <c r="F84" s="26"/>
      <c r="G84" s="26"/>
      <c r="H84" s="26"/>
      <c r="I84" s="26"/>
      <c r="J84" s="27">
        <f>Poc.strana!$C$38</f>
        <v>0</v>
      </c>
      <c r="K84" s="26"/>
      <c r="L84" s="15"/>
      <c r="M84" s="21">
        <f t="shared" si="3"/>
        <v>0</v>
      </c>
      <c r="N84" s="19"/>
      <c r="O84" s="19"/>
      <c r="P84" s="19"/>
      <c r="Q84" s="19"/>
      <c r="R84" s="19"/>
      <c r="S84" s="36">
        <f t="shared" si="2"/>
        <v>0</v>
      </c>
      <c r="T84"/>
      <c r="U84"/>
      <c r="V84"/>
      <c r="W84"/>
      <c r="X84"/>
      <c r="Y84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2:41" x14ac:dyDescent="0.3">
      <c r="B85" s="10">
        <v>72</v>
      </c>
      <c r="C85" s="26"/>
      <c r="D85" s="26"/>
      <c r="E85" s="27">
        <f>Poc.strana!$C$38</f>
        <v>0</v>
      </c>
      <c r="F85" s="26"/>
      <c r="G85" s="26"/>
      <c r="H85" s="26"/>
      <c r="I85" s="26"/>
      <c r="J85" s="27">
        <f>Poc.strana!$C$38</f>
        <v>0</v>
      </c>
      <c r="K85" s="26"/>
      <c r="L85" s="15"/>
      <c r="M85" s="21">
        <f t="shared" si="3"/>
        <v>0</v>
      </c>
      <c r="N85" s="19"/>
      <c r="O85" s="19"/>
      <c r="P85" s="19"/>
      <c r="Q85" s="19"/>
      <c r="R85" s="19"/>
      <c r="S85" s="36">
        <f t="shared" si="2"/>
        <v>0</v>
      </c>
      <c r="T85"/>
      <c r="U85"/>
      <c r="V85"/>
      <c r="W85"/>
      <c r="X85"/>
      <c r="Y85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2:41" x14ac:dyDescent="0.3">
      <c r="B86" s="10">
        <v>73</v>
      </c>
      <c r="C86" s="26"/>
      <c r="D86" s="26"/>
      <c r="E86" s="27">
        <f>Poc.strana!$C$38</f>
        <v>0</v>
      </c>
      <c r="F86" s="26"/>
      <c r="G86" s="26"/>
      <c r="H86" s="26"/>
      <c r="I86" s="26"/>
      <c r="J86" s="27">
        <f>Poc.strana!$C$38</f>
        <v>0</v>
      </c>
      <c r="K86" s="26"/>
      <c r="L86" s="15"/>
      <c r="M86" s="21">
        <f t="shared" si="3"/>
        <v>0</v>
      </c>
      <c r="N86" s="19"/>
      <c r="O86" s="19"/>
      <c r="P86" s="19"/>
      <c r="Q86" s="19"/>
      <c r="R86" s="19"/>
      <c r="S86" s="36">
        <f t="shared" si="2"/>
        <v>0</v>
      </c>
      <c r="T86"/>
      <c r="U86"/>
      <c r="V86"/>
      <c r="W86"/>
      <c r="X86"/>
      <c r="Y86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2:41" x14ac:dyDescent="0.3">
      <c r="B87" s="10">
        <v>74</v>
      </c>
      <c r="C87" s="26"/>
      <c r="D87" s="26"/>
      <c r="E87" s="27">
        <f>Poc.strana!$C$38</f>
        <v>0</v>
      </c>
      <c r="F87" s="26"/>
      <c r="G87" s="26"/>
      <c r="H87" s="26"/>
      <c r="I87" s="26"/>
      <c r="J87" s="27">
        <f>Poc.strana!$C$38</f>
        <v>0</v>
      </c>
      <c r="K87" s="26"/>
      <c r="L87" s="15"/>
      <c r="M87" s="21">
        <f t="shared" si="3"/>
        <v>0</v>
      </c>
      <c r="N87" s="19"/>
      <c r="O87" s="19"/>
      <c r="P87" s="19"/>
      <c r="Q87" s="19"/>
      <c r="R87" s="19"/>
      <c r="S87" s="36">
        <f t="shared" si="2"/>
        <v>0</v>
      </c>
      <c r="T87"/>
      <c r="U87"/>
      <c r="V87"/>
      <c r="W87"/>
      <c r="X87"/>
      <c r="Y87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2:41" x14ac:dyDescent="0.3">
      <c r="B88" s="10">
        <v>75</v>
      </c>
      <c r="C88" s="26"/>
      <c r="D88" s="26"/>
      <c r="E88" s="27">
        <f>Poc.strana!$C$38</f>
        <v>0</v>
      </c>
      <c r="F88" s="26"/>
      <c r="G88" s="26"/>
      <c r="H88" s="26"/>
      <c r="I88" s="26"/>
      <c r="J88" s="27">
        <f>Poc.strana!$C$38</f>
        <v>0</v>
      </c>
      <c r="K88" s="26"/>
      <c r="L88" s="15"/>
      <c r="M88" s="21">
        <f t="shared" si="3"/>
        <v>0</v>
      </c>
      <c r="N88" s="19"/>
      <c r="O88" s="19"/>
      <c r="P88" s="19"/>
      <c r="Q88" s="19"/>
      <c r="R88" s="19"/>
      <c r="S88" s="36">
        <f t="shared" si="2"/>
        <v>0</v>
      </c>
      <c r="T88"/>
      <c r="U88"/>
      <c r="V88"/>
      <c r="W88"/>
      <c r="X88"/>
      <c r="Y88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2:41" x14ac:dyDescent="0.3">
      <c r="B89" s="10">
        <v>76</v>
      </c>
      <c r="C89" s="26"/>
      <c r="D89" s="26"/>
      <c r="E89" s="27">
        <f>Poc.strana!$C$38</f>
        <v>0</v>
      </c>
      <c r="F89" s="26"/>
      <c r="G89" s="26"/>
      <c r="H89" s="26"/>
      <c r="I89" s="26"/>
      <c r="J89" s="27">
        <f>Poc.strana!$C$38</f>
        <v>0</v>
      </c>
      <c r="K89" s="26"/>
      <c r="L89" s="15"/>
      <c r="M89" s="21">
        <f t="shared" si="3"/>
        <v>0</v>
      </c>
      <c r="N89" s="19"/>
      <c r="O89" s="19"/>
      <c r="P89" s="19"/>
      <c r="Q89" s="19"/>
      <c r="R89" s="19"/>
      <c r="S89" s="36">
        <f t="shared" si="2"/>
        <v>0</v>
      </c>
      <c r="T89"/>
      <c r="U89"/>
      <c r="V89"/>
      <c r="W89"/>
      <c r="X89"/>
      <c r="Y8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2:41" x14ac:dyDescent="0.3">
      <c r="B90" s="10">
        <v>77</v>
      </c>
      <c r="C90" s="26"/>
      <c r="D90" s="26"/>
      <c r="E90" s="27">
        <f>Poc.strana!$C$38</f>
        <v>0</v>
      </c>
      <c r="F90" s="26"/>
      <c r="G90" s="26"/>
      <c r="H90" s="26"/>
      <c r="I90" s="26"/>
      <c r="J90" s="27">
        <f>Poc.strana!$C$38</f>
        <v>0</v>
      </c>
      <c r="K90" s="26"/>
      <c r="L90" s="15"/>
      <c r="M90" s="21">
        <f t="shared" si="3"/>
        <v>0</v>
      </c>
      <c r="N90" s="19"/>
      <c r="O90" s="19"/>
      <c r="P90" s="19"/>
      <c r="Q90" s="19"/>
      <c r="R90" s="19"/>
      <c r="S90" s="36">
        <f t="shared" si="2"/>
        <v>0</v>
      </c>
      <c r="T90"/>
      <c r="U90"/>
      <c r="V90"/>
      <c r="W90"/>
      <c r="X90"/>
      <c r="Y90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2:41" x14ac:dyDescent="0.3">
      <c r="B91" s="10">
        <v>78</v>
      </c>
      <c r="C91" s="26"/>
      <c r="D91" s="26"/>
      <c r="E91" s="27">
        <f>Poc.strana!$C$38</f>
        <v>0</v>
      </c>
      <c r="F91" s="26"/>
      <c r="G91" s="26"/>
      <c r="H91" s="26"/>
      <c r="I91" s="26"/>
      <c r="J91" s="27">
        <f>Poc.strana!$C$38</f>
        <v>0</v>
      </c>
      <c r="K91" s="26"/>
      <c r="L91" s="15"/>
      <c r="M91" s="21">
        <f t="shared" si="3"/>
        <v>0</v>
      </c>
      <c r="N91" s="19"/>
      <c r="O91" s="19"/>
      <c r="P91" s="19"/>
      <c r="Q91" s="19"/>
      <c r="R91" s="19"/>
      <c r="S91" s="36">
        <f t="shared" si="2"/>
        <v>0</v>
      </c>
      <c r="T91"/>
      <c r="U91"/>
      <c r="V91"/>
      <c r="W91"/>
      <c r="X91"/>
      <c r="Y91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2:41" x14ac:dyDescent="0.3">
      <c r="B92" s="10">
        <v>79</v>
      </c>
      <c r="C92" s="26"/>
      <c r="D92" s="26"/>
      <c r="E92" s="27">
        <f>Poc.strana!$C$38</f>
        <v>0</v>
      </c>
      <c r="F92" s="26"/>
      <c r="G92" s="26"/>
      <c r="H92" s="26"/>
      <c r="I92" s="26"/>
      <c r="J92" s="27">
        <f>Poc.strana!$C$38</f>
        <v>0</v>
      </c>
      <c r="K92" s="26"/>
      <c r="L92" s="15"/>
      <c r="M92" s="21">
        <f t="shared" si="3"/>
        <v>0</v>
      </c>
      <c r="N92" s="19"/>
      <c r="O92" s="19"/>
      <c r="P92" s="19"/>
      <c r="Q92" s="19"/>
      <c r="R92" s="19"/>
      <c r="S92" s="36">
        <f t="shared" si="2"/>
        <v>0</v>
      </c>
      <c r="T92"/>
      <c r="U92"/>
      <c r="V92"/>
      <c r="W92"/>
      <c r="X92"/>
      <c r="Y9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2:41" x14ac:dyDescent="0.3">
      <c r="B93" s="10">
        <v>80</v>
      </c>
      <c r="C93" s="26"/>
      <c r="D93" s="26"/>
      <c r="E93" s="27">
        <f>Poc.strana!$C$38</f>
        <v>0</v>
      </c>
      <c r="F93" s="26"/>
      <c r="G93" s="26"/>
      <c r="H93" s="26"/>
      <c r="I93" s="26"/>
      <c r="J93" s="27">
        <f>Poc.strana!$C$38</f>
        <v>0</v>
      </c>
      <c r="K93" s="26"/>
      <c r="L93" s="15"/>
      <c r="M93" s="21">
        <f t="shared" si="3"/>
        <v>0</v>
      </c>
      <c r="N93" s="19"/>
      <c r="O93" s="19"/>
      <c r="P93" s="19"/>
      <c r="Q93" s="19"/>
      <c r="R93" s="19"/>
      <c r="S93" s="36">
        <f t="shared" si="2"/>
        <v>0</v>
      </c>
      <c r="T93"/>
      <c r="U93"/>
      <c r="V93"/>
      <c r="W93"/>
      <c r="X93"/>
      <c r="Y9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2:41" x14ac:dyDescent="0.3">
      <c r="B94" s="10">
        <v>81</v>
      </c>
      <c r="C94" s="26"/>
      <c r="D94" s="26"/>
      <c r="E94" s="27">
        <f>Poc.strana!$C$38</f>
        <v>0</v>
      </c>
      <c r="F94" s="26"/>
      <c r="G94" s="26"/>
      <c r="H94" s="26"/>
      <c r="I94" s="26"/>
      <c r="J94" s="27">
        <f>Poc.strana!$C$38</f>
        <v>0</v>
      </c>
      <c r="K94" s="26"/>
      <c r="L94" s="15"/>
      <c r="M94" s="21">
        <f t="shared" si="3"/>
        <v>0</v>
      </c>
      <c r="N94" s="19"/>
      <c r="O94" s="19"/>
      <c r="P94" s="19"/>
      <c r="Q94" s="19"/>
      <c r="R94" s="19"/>
      <c r="S94" s="36">
        <f t="shared" si="2"/>
        <v>0</v>
      </c>
      <c r="T94"/>
      <c r="U94"/>
      <c r="V94"/>
      <c r="W94"/>
      <c r="X94"/>
      <c r="Y94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2:41" x14ac:dyDescent="0.3">
      <c r="B95" s="10">
        <v>82</v>
      </c>
      <c r="C95" s="26"/>
      <c r="D95" s="26"/>
      <c r="E95" s="27">
        <f>Poc.strana!$C$38</f>
        <v>0</v>
      </c>
      <c r="F95" s="26"/>
      <c r="G95" s="26"/>
      <c r="H95" s="26"/>
      <c r="I95" s="26"/>
      <c r="J95" s="27">
        <f>Poc.strana!$C$38</f>
        <v>0</v>
      </c>
      <c r="K95" s="26"/>
      <c r="L95" s="15"/>
      <c r="M95" s="21">
        <f t="shared" si="3"/>
        <v>0</v>
      </c>
      <c r="N95" s="19"/>
      <c r="O95" s="19"/>
      <c r="P95" s="19"/>
      <c r="Q95" s="19"/>
      <c r="R95" s="19"/>
      <c r="S95" s="36">
        <f t="shared" si="2"/>
        <v>0</v>
      </c>
      <c r="T95"/>
      <c r="U95"/>
      <c r="V95"/>
      <c r="W95"/>
      <c r="X95"/>
      <c r="Y95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2:41" x14ac:dyDescent="0.3">
      <c r="B96" s="10">
        <v>83</v>
      </c>
      <c r="C96" s="26"/>
      <c r="D96" s="26"/>
      <c r="E96" s="27">
        <f>Poc.strana!$C$38</f>
        <v>0</v>
      </c>
      <c r="F96" s="26"/>
      <c r="G96" s="26"/>
      <c r="H96" s="26"/>
      <c r="I96" s="26"/>
      <c r="J96" s="27">
        <f>Poc.strana!$C$38</f>
        <v>0</v>
      </c>
      <c r="K96" s="26"/>
      <c r="L96" s="15"/>
      <c r="M96" s="21">
        <f t="shared" si="3"/>
        <v>0</v>
      </c>
      <c r="N96" s="19"/>
      <c r="O96" s="19"/>
      <c r="P96" s="19"/>
      <c r="Q96" s="19"/>
      <c r="R96" s="19"/>
      <c r="S96" s="36">
        <f t="shared" si="2"/>
        <v>0</v>
      </c>
      <c r="T96"/>
      <c r="U96"/>
      <c r="V96"/>
      <c r="W96"/>
      <c r="X96"/>
      <c r="Y96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2:41" x14ac:dyDescent="0.3">
      <c r="B97" s="10">
        <v>84</v>
      </c>
      <c r="C97" s="26"/>
      <c r="D97" s="26"/>
      <c r="E97" s="27">
        <f>Poc.strana!$C$38</f>
        <v>0</v>
      </c>
      <c r="F97" s="26"/>
      <c r="G97" s="26"/>
      <c r="H97" s="26"/>
      <c r="I97" s="26"/>
      <c r="J97" s="27">
        <f>Poc.strana!$C$38</f>
        <v>0</v>
      </c>
      <c r="K97" s="26"/>
      <c r="L97" s="15"/>
      <c r="M97" s="21">
        <f t="shared" si="3"/>
        <v>0</v>
      </c>
      <c r="N97" s="19"/>
      <c r="O97" s="19"/>
      <c r="P97" s="19"/>
      <c r="Q97" s="19"/>
      <c r="R97" s="19"/>
      <c r="S97" s="36">
        <f t="shared" si="2"/>
        <v>0</v>
      </c>
      <c r="T97"/>
      <c r="U97"/>
      <c r="V97"/>
      <c r="W97"/>
      <c r="X97"/>
      <c r="Y97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2:41" x14ac:dyDescent="0.3">
      <c r="B98" s="10">
        <v>85</v>
      </c>
      <c r="C98" s="26"/>
      <c r="D98" s="26"/>
      <c r="E98" s="27">
        <f>Poc.strana!$C$38</f>
        <v>0</v>
      </c>
      <c r="F98" s="26"/>
      <c r="G98" s="26"/>
      <c r="H98" s="26"/>
      <c r="I98" s="26"/>
      <c r="J98" s="27">
        <f>Poc.strana!$C$38</f>
        <v>0</v>
      </c>
      <c r="K98" s="26"/>
      <c r="L98" s="15"/>
      <c r="M98" s="21">
        <f t="shared" si="3"/>
        <v>0</v>
      </c>
      <c r="N98" s="19"/>
      <c r="O98" s="19"/>
      <c r="P98" s="19"/>
      <c r="Q98" s="19"/>
      <c r="R98" s="19"/>
      <c r="S98" s="36">
        <f t="shared" si="2"/>
        <v>0</v>
      </c>
      <c r="T98"/>
      <c r="U98"/>
      <c r="V98"/>
      <c r="W98"/>
      <c r="X98"/>
      <c r="Y98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2:41" x14ac:dyDescent="0.3">
      <c r="B99" s="10">
        <v>86</v>
      </c>
      <c r="C99" s="26"/>
      <c r="D99" s="26"/>
      <c r="E99" s="27">
        <f>Poc.strana!$C$38</f>
        <v>0</v>
      </c>
      <c r="F99" s="26"/>
      <c r="G99" s="26"/>
      <c r="H99" s="26"/>
      <c r="I99" s="26"/>
      <c r="J99" s="27">
        <f>Poc.strana!$C$38</f>
        <v>0</v>
      </c>
      <c r="K99" s="26"/>
      <c r="L99" s="15"/>
      <c r="M99" s="21">
        <f t="shared" si="3"/>
        <v>0</v>
      </c>
      <c r="N99" s="19"/>
      <c r="O99" s="19"/>
      <c r="P99" s="19"/>
      <c r="Q99" s="19"/>
      <c r="R99" s="19"/>
      <c r="S99" s="36">
        <f t="shared" si="2"/>
        <v>0</v>
      </c>
      <c r="T99"/>
      <c r="U99"/>
      <c r="V99"/>
      <c r="W99"/>
      <c r="X99"/>
      <c r="Y9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2:41" x14ac:dyDescent="0.3">
      <c r="B100" s="10">
        <v>87</v>
      </c>
      <c r="C100" s="26"/>
      <c r="D100" s="26"/>
      <c r="E100" s="27">
        <f>Poc.strana!$C$38</f>
        <v>0</v>
      </c>
      <c r="F100" s="26"/>
      <c r="G100" s="26"/>
      <c r="H100" s="26"/>
      <c r="I100" s="26"/>
      <c r="J100" s="27">
        <f>Poc.strana!$C$38</f>
        <v>0</v>
      </c>
      <c r="K100" s="26"/>
      <c r="L100" s="15"/>
      <c r="M100" s="21">
        <f t="shared" si="3"/>
        <v>0</v>
      </c>
      <c r="N100" s="19"/>
      <c r="O100" s="19"/>
      <c r="P100" s="19"/>
      <c r="Q100" s="19"/>
      <c r="R100" s="19"/>
      <c r="S100" s="36">
        <f t="shared" si="2"/>
        <v>0</v>
      </c>
      <c r="T100"/>
      <c r="U100"/>
      <c r="V100"/>
      <c r="W100"/>
      <c r="X100"/>
      <c r="Y100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2:41" x14ac:dyDescent="0.3">
      <c r="B101" s="10">
        <v>88</v>
      </c>
      <c r="C101" s="26"/>
      <c r="D101" s="26"/>
      <c r="E101" s="27">
        <f>Poc.strana!$C$38</f>
        <v>0</v>
      </c>
      <c r="F101" s="26"/>
      <c r="G101" s="26"/>
      <c r="H101" s="26"/>
      <c r="I101" s="26"/>
      <c r="J101" s="27">
        <f>Poc.strana!$C$38</f>
        <v>0</v>
      </c>
      <c r="K101" s="26"/>
      <c r="L101" s="15"/>
      <c r="M101" s="21">
        <f t="shared" si="3"/>
        <v>0</v>
      </c>
      <c r="N101" s="19"/>
      <c r="O101" s="19"/>
      <c r="P101" s="19"/>
      <c r="Q101" s="19"/>
      <c r="R101" s="19"/>
      <c r="S101" s="36">
        <f t="shared" si="2"/>
        <v>0</v>
      </c>
      <c r="T101"/>
      <c r="U101"/>
      <c r="V101"/>
      <c r="W101"/>
      <c r="X101"/>
      <c r="Y101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2:41" x14ac:dyDescent="0.3">
      <c r="B102" s="10">
        <v>89</v>
      </c>
      <c r="C102" s="26"/>
      <c r="D102" s="26"/>
      <c r="E102" s="27">
        <f>Poc.strana!$C$38</f>
        <v>0</v>
      </c>
      <c r="F102" s="26"/>
      <c r="G102" s="26"/>
      <c r="H102" s="26"/>
      <c r="I102" s="26"/>
      <c r="J102" s="27">
        <f>Poc.strana!$C$38</f>
        <v>0</v>
      </c>
      <c r="K102" s="26"/>
      <c r="L102" s="15"/>
      <c r="M102" s="21">
        <f t="shared" si="3"/>
        <v>0</v>
      </c>
      <c r="N102" s="19"/>
      <c r="O102" s="19"/>
      <c r="P102" s="19"/>
      <c r="Q102" s="19"/>
      <c r="R102" s="19"/>
      <c r="S102" s="36">
        <f t="shared" si="2"/>
        <v>0</v>
      </c>
      <c r="T102"/>
      <c r="U102"/>
      <c r="V102"/>
      <c r="W102"/>
      <c r="X102"/>
      <c r="Y102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2:41" x14ac:dyDescent="0.3">
      <c r="B103" s="10">
        <v>90</v>
      </c>
      <c r="C103" s="26"/>
      <c r="D103" s="26"/>
      <c r="E103" s="27">
        <f>Poc.strana!$C$38</f>
        <v>0</v>
      </c>
      <c r="F103" s="26"/>
      <c r="G103" s="26"/>
      <c r="H103" s="26"/>
      <c r="I103" s="26"/>
      <c r="J103" s="27">
        <f>Poc.strana!$C$38</f>
        <v>0</v>
      </c>
      <c r="K103" s="26"/>
      <c r="L103" s="15"/>
      <c r="M103" s="21">
        <f t="shared" si="3"/>
        <v>0</v>
      </c>
      <c r="N103" s="19"/>
      <c r="O103" s="19"/>
      <c r="P103" s="19"/>
      <c r="Q103" s="19"/>
      <c r="R103" s="19"/>
      <c r="S103" s="36">
        <f t="shared" si="2"/>
        <v>0</v>
      </c>
      <c r="T103"/>
      <c r="U103"/>
      <c r="V103"/>
      <c r="W103"/>
      <c r="X103"/>
      <c r="Y103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2:41" x14ac:dyDescent="0.3">
      <c r="B104" s="10">
        <v>91</v>
      </c>
      <c r="C104" s="26"/>
      <c r="D104" s="26"/>
      <c r="E104" s="27">
        <f>Poc.strana!$C$38</f>
        <v>0</v>
      </c>
      <c r="F104" s="26"/>
      <c r="G104" s="26"/>
      <c r="H104" s="26"/>
      <c r="I104" s="26"/>
      <c r="J104" s="27">
        <f>Poc.strana!$C$38</f>
        <v>0</v>
      </c>
      <c r="K104" s="26"/>
      <c r="L104" s="15"/>
      <c r="M104" s="21">
        <f t="shared" si="3"/>
        <v>0</v>
      </c>
      <c r="N104" s="19"/>
      <c r="O104" s="19"/>
      <c r="P104" s="19"/>
      <c r="Q104" s="19"/>
      <c r="R104" s="19"/>
      <c r="S104" s="36">
        <f t="shared" si="2"/>
        <v>0</v>
      </c>
      <c r="T104"/>
      <c r="U104"/>
      <c r="V104"/>
      <c r="W104"/>
      <c r="X104"/>
      <c r="Y104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2:41" x14ac:dyDescent="0.3">
      <c r="B105" s="10">
        <v>92</v>
      </c>
      <c r="C105" s="26"/>
      <c r="D105" s="26"/>
      <c r="E105" s="27">
        <f>Poc.strana!$C$38</f>
        <v>0</v>
      </c>
      <c r="F105" s="26"/>
      <c r="G105" s="26"/>
      <c r="H105" s="26"/>
      <c r="I105" s="26"/>
      <c r="J105" s="27">
        <f>Poc.strana!$C$38</f>
        <v>0</v>
      </c>
      <c r="K105" s="26"/>
      <c r="L105" s="15"/>
      <c r="M105" s="21">
        <f t="shared" si="3"/>
        <v>0</v>
      </c>
      <c r="N105" s="19"/>
      <c r="O105" s="19"/>
      <c r="P105" s="19"/>
      <c r="Q105" s="19"/>
      <c r="R105" s="19"/>
      <c r="S105" s="36">
        <f t="shared" si="2"/>
        <v>0</v>
      </c>
      <c r="T105"/>
      <c r="U105"/>
      <c r="V105"/>
      <c r="W105"/>
      <c r="X105"/>
      <c r="Y105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2:41" x14ac:dyDescent="0.3">
      <c r="B106" s="10">
        <v>93</v>
      </c>
      <c r="C106" s="26"/>
      <c r="D106" s="26"/>
      <c r="E106" s="27">
        <f>Poc.strana!$C$38</f>
        <v>0</v>
      </c>
      <c r="F106" s="26"/>
      <c r="G106" s="26"/>
      <c r="H106" s="26"/>
      <c r="I106" s="26"/>
      <c r="J106" s="27">
        <f>Poc.strana!$C$38</f>
        <v>0</v>
      </c>
      <c r="K106" s="26"/>
      <c r="L106" s="15"/>
      <c r="M106" s="21">
        <f t="shared" si="3"/>
        <v>0</v>
      </c>
      <c r="N106" s="19"/>
      <c r="O106" s="19"/>
      <c r="P106" s="19"/>
      <c r="Q106" s="19"/>
      <c r="R106" s="19"/>
      <c r="S106" s="36">
        <f t="shared" si="2"/>
        <v>0</v>
      </c>
      <c r="T106"/>
      <c r="U106"/>
      <c r="V106"/>
      <c r="W106"/>
      <c r="X106"/>
      <c r="Y106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2:41" x14ac:dyDescent="0.3">
      <c r="B107" s="10">
        <v>94</v>
      </c>
      <c r="C107" s="26"/>
      <c r="D107" s="26"/>
      <c r="E107" s="27">
        <f>Poc.strana!$C$38</f>
        <v>0</v>
      </c>
      <c r="F107" s="26"/>
      <c r="G107" s="26"/>
      <c r="H107" s="26"/>
      <c r="I107" s="26"/>
      <c r="J107" s="27">
        <f>Poc.strana!$C$38</f>
        <v>0</v>
      </c>
      <c r="K107" s="26"/>
      <c r="L107" s="15"/>
      <c r="M107" s="21">
        <f t="shared" si="3"/>
        <v>0</v>
      </c>
      <c r="N107" s="19"/>
      <c r="O107" s="19"/>
      <c r="P107" s="19"/>
      <c r="Q107" s="19"/>
      <c r="R107" s="19"/>
      <c r="S107" s="36">
        <f t="shared" si="2"/>
        <v>0</v>
      </c>
      <c r="T107"/>
      <c r="U107"/>
      <c r="V107"/>
      <c r="W107"/>
      <c r="X107"/>
      <c r="Y107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2:41" x14ac:dyDescent="0.3">
      <c r="B108" s="10">
        <v>95</v>
      </c>
      <c r="C108" s="26"/>
      <c r="D108" s="26"/>
      <c r="E108" s="27">
        <f>Poc.strana!$C$38</f>
        <v>0</v>
      </c>
      <c r="F108" s="26"/>
      <c r="G108" s="26"/>
      <c r="H108" s="26"/>
      <c r="I108" s="26"/>
      <c r="J108" s="27">
        <f>Poc.strana!$C$38</f>
        <v>0</v>
      </c>
      <c r="K108" s="26"/>
      <c r="L108" s="15"/>
      <c r="M108" s="21">
        <f t="shared" si="3"/>
        <v>0</v>
      </c>
      <c r="N108" s="19"/>
      <c r="O108" s="19"/>
      <c r="P108" s="19"/>
      <c r="Q108" s="19"/>
      <c r="R108" s="19"/>
      <c r="S108" s="36">
        <f t="shared" si="2"/>
        <v>0</v>
      </c>
      <c r="T108"/>
      <c r="U108"/>
      <c r="V108"/>
      <c r="W108"/>
      <c r="X108"/>
      <c r="Y108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2:41" x14ac:dyDescent="0.3">
      <c r="B109" s="10">
        <v>96</v>
      </c>
      <c r="C109" s="26"/>
      <c r="D109" s="26"/>
      <c r="E109" s="27">
        <f>Poc.strana!$C$38</f>
        <v>0</v>
      </c>
      <c r="F109" s="26"/>
      <c r="G109" s="26"/>
      <c r="H109" s="26"/>
      <c r="I109" s="26"/>
      <c r="J109" s="27">
        <f>Poc.strana!$C$38</f>
        <v>0</v>
      </c>
      <c r="K109" s="26"/>
      <c r="L109" s="15"/>
      <c r="M109" s="21">
        <f t="shared" si="3"/>
        <v>0</v>
      </c>
      <c r="N109" s="19"/>
      <c r="O109" s="19"/>
      <c r="P109" s="19"/>
      <c r="Q109" s="19"/>
      <c r="R109" s="19"/>
      <c r="S109" s="36">
        <f t="shared" si="2"/>
        <v>0</v>
      </c>
      <c r="T109"/>
      <c r="U109"/>
      <c r="V109"/>
      <c r="W109"/>
      <c r="X109"/>
      <c r="Y10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2:41" x14ac:dyDescent="0.3">
      <c r="B110" s="10">
        <v>97</v>
      </c>
      <c r="C110" s="26"/>
      <c r="D110" s="26"/>
      <c r="E110" s="27">
        <f>Poc.strana!$C$38</f>
        <v>0</v>
      </c>
      <c r="F110" s="26"/>
      <c r="G110" s="26"/>
      <c r="H110" s="26"/>
      <c r="I110" s="26"/>
      <c r="J110" s="27">
        <f>Poc.strana!$C$38</f>
        <v>0</v>
      </c>
      <c r="K110" s="26"/>
      <c r="L110" s="15"/>
      <c r="M110" s="21">
        <f t="shared" si="3"/>
        <v>0</v>
      </c>
      <c r="N110" s="19"/>
      <c r="O110" s="19"/>
      <c r="P110" s="19"/>
      <c r="Q110" s="19"/>
      <c r="R110" s="19"/>
      <c r="S110" s="36">
        <f t="shared" si="2"/>
        <v>0</v>
      </c>
      <c r="T110"/>
      <c r="U110"/>
      <c r="V110"/>
      <c r="W110"/>
      <c r="X110"/>
      <c r="Y110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2:41" x14ac:dyDescent="0.3">
      <c r="B111" s="10">
        <v>98</v>
      </c>
      <c r="C111" s="26"/>
      <c r="D111" s="26"/>
      <c r="E111" s="27">
        <f>Poc.strana!$C$38</f>
        <v>0</v>
      </c>
      <c r="F111" s="26"/>
      <c r="G111" s="26"/>
      <c r="H111" s="26"/>
      <c r="I111" s="26"/>
      <c r="J111" s="27">
        <f>Poc.strana!$C$38</f>
        <v>0</v>
      </c>
      <c r="K111" s="26"/>
      <c r="L111" s="15"/>
      <c r="M111" s="21">
        <f t="shared" si="3"/>
        <v>0</v>
      </c>
      <c r="N111" s="19"/>
      <c r="O111" s="19"/>
      <c r="P111" s="19"/>
      <c r="Q111" s="19"/>
      <c r="R111" s="19"/>
      <c r="S111" s="36">
        <f t="shared" si="2"/>
        <v>0</v>
      </c>
      <c r="T111"/>
      <c r="U111"/>
      <c r="V111"/>
      <c r="W111"/>
      <c r="X111"/>
      <c r="Y111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2:41" x14ac:dyDescent="0.3">
      <c r="B112" s="10">
        <v>99</v>
      </c>
      <c r="C112" s="26"/>
      <c r="D112" s="26"/>
      <c r="E112" s="27">
        <f>Poc.strana!$C$38</f>
        <v>0</v>
      </c>
      <c r="F112" s="26"/>
      <c r="G112" s="26"/>
      <c r="H112" s="26"/>
      <c r="I112" s="26"/>
      <c r="J112" s="27">
        <f>Poc.strana!$C$38</f>
        <v>0</v>
      </c>
      <c r="K112" s="26"/>
      <c r="L112" s="15"/>
      <c r="M112" s="21">
        <f t="shared" si="3"/>
        <v>0</v>
      </c>
      <c r="N112" s="19"/>
      <c r="O112" s="19"/>
      <c r="P112" s="19"/>
      <c r="Q112" s="19"/>
      <c r="R112" s="19"/>
      <c r="S112" s="36">
        <f t="shared" si="2"/>
        <v>0</v>
      </c>
      <c r="T112"/>
      <c r="U112"/>
      <c r="V112"/>
      <c r="W112"/>
      <c r="X112"/>
      <c r="Y112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2:41" ht="14.4" thickBot="1" x14ac:dyDescent="0.35">
      <c r="B113" s="11">
        <v>100</v>
      </c>
      <c r="C113" s="67"/>
      <c r="D113" s="67"/>
      <c r="E113" s="93">
        <f>Poc.strana!$C$38</f>
        <v>0</v>
      </c>
      <c r="F113" s="67"/>
      <c r="G113" s="67"/>
      <c r="H113" s="67"/>
      <c r="I113" s="67"/>
      <c r="J113" s="93">
        <f>Poc.strana!$C$38</f>
        <v>0</v>
      </c>
      <c r="K113" s="67"/>
      <c r="L113" s="68"/>
      <c r="M113" s="37">
        <f>IF(E113=0,0,IF(((((DATE(J113,I113,H113)+TIME(K113,L113,))-(DATE(E113,D113,C113)+TIME(F113,G113,)))*1440)&lt;3),,((DATE(J113,I113,H113)+TIME(K113,L113,))-(DATE(E113,D113,C113)+TIME(F113,G113,)))*1440))</f>
        <v>0</v>
      </c>
      <c r="N113" s="16"/>
      <c r="O113" s="16"/>
      <c r="P113" s="16"/>
      <c r="Q113" s="16"/>
      <c r="R113" s="16"/>
      <c r="S113" s="92">
        <f t="shared" si="2"/>
        <v>0</v>
      </c>
      <c r="T113"/>
      <c r="U113"/>
      <c r="V113"/>
      <c r="W113"/>
      <c r="X113"/>
      <c r="Y113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2:41" ht="14.4" thickTop="1" x14ac:dyDescent="0.3"/>
    <row r="115" spans="2:41" ht="13.5" customHeight="1" thickBot="1" x14ac:dyDescent="0.35"/>
    <row r="116" spans="2:41" s="32" customFormat="1" ht="35.1" customHeight="1" thickTop="1" x14ac:dyDescent="0.3">
      <c r="B116" s="299" t="s">
        <v>32</v>
      </c>
      <c r="C116" s="354"/>
      <c r="D116" s="354"/>
      <c r="E116" s="354"/>
      <c r="F116" s="355"/>
      <c r="G116" s="241" t="s">
        <v>33</v>
      </c>
      <c r="H116" s="302"/>
      <c r="I116" s="31" t="s">
        <v>56</v>
      </c>
      <c r="J116" s="240" t="s">
        <v>34</v>
      </c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240" t="s">
        <v>3</v>
      </c>
      <c r="W116" s="241"/>
      <c r="X116" s="241"/>
      <c r="Y116" s="242"/>
    </row>
    <row r="117" spans="2:41" s="32" customFormat="1" ht="35.1" customHeight="1" x14ac:dyDescent="0.3">
      <c r="B117" s="287" t="s">
        <v>30</v>
      </c>
      <c r="C117" s="348"/>
      <c r="D117" s="348"/>
      <c r="E117" s="348"/>
      <c r="F117" s="349"/>
      <c r="G117" s="243"/>
      <c r="H117" s="356"/>
      <c r="I117" s="33"/>
      <c r="J117" s="296" t="s">
        <v>109</v>
      </c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7"/>
      <c r="W117" s="248"/>
      <c r="X117" s="248"/>
      <c r="Y117" s="249"/>
    </row>
    <row r="118" spans="2:41" s="32" customFormat="1" ht="35.1" customHeight="1" x14ac:dyDescent="0.3">
      <c r="B118" s="287" t="s">
        <v>17</v>
      </c>
      <c r="C118" s="348"/>
      <c r="D118" s="348"/>
      <c r="E118" s="348"/>
      <c r="F118" s="349"/>
      <c r="G118" s="243"/>
      <c r="H118" s="292"/>
      <c r="I118" s="34"/>
      <c r="J118" s="250" t="s">
        <v>23</v>
      </c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7"/>
      <c r="W118" s="248"/>
      <c r="X118" s="248"/>
      <c r="Y118" s="249"/>
    </row>
    <row r="119" spans="2:41" s="32" customFormat="1" ht="35.1" customHeight="1" x14ac:dyDescent="0.3">
      <c r="B119" s="287" t="s">
        <v>26</v>
      </c>
      <c r="C119" s="348"/>
      <c r="D119" s="348"/>
      <c r="E119" s="348"/>
      <c r="F119" s="349"/>
      <c r="G119" s="243"/>
      <c r="H119" s="292"/>
      <c r="I119" s="34"/>
      <c r="J119" s="250" t="s">
        <v>101</v>
      </c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7"/>
      <c r="W119" s="248"/>
      <c r="X119" s="248"/>
      <c r="Y119" s="249"/>
    </row>
    <row r="120" spans="2:41" s="32" customFormat="1" ht="35.1" customHeight="1" x14ac:dyDescent="0.3">
      <c r="B120" s="287" t="s">
        <v>27</v>
      </c>
      <c r="C120" s="348"/>
      <c r="D120" s="348"/>
      <c r="E120" s="348"/>
      <c r="F120" s="349"/>
      <c r="G120" s="243"/>
      <c r="H120" s="292"/>
      <c r="I120" s="34"/>
      <c r="J120" s="250" t="s">
        <v>59</v>
      </c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7"/>
      <c r="W120" s="248"/>
      <c r="X120" s="248"/>
      <c r="Y120" s="249"/>
    </row>
    <row r="121" spans="2:41" s="32" customFormat="1" ht="35.1" customHeight="1" x14ac:dyDescent="0.3">
      <c r="B121" s="287" t="s">
        <v>28</v>
      </c>
      <c r="C121" s="348"/>
      <c r="D121" s="348"/>
      <c r="E121" s="348"/>
      <c r="F121" s="349"/>
      <c r="G121" s="243"/>
      <c r="H121" s="292"/>
      <c r="I121" s="34"/>
      <c r="J121" s="250" t="s">
        <v>110</v>
      </c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7"/>
      <c r="W121" s="248"/>
      <c r="X121" s="248"/>
      <c r="Y121" s="249"/>
    </row>
    <row r="122" spans="2:41" s="32" customFormat="1" ht="35.1" customHeight="1" x14ac:dyDescent="0.3">
      <c r="B122" s="287" t="s">
        <v>29</v>
      </c>
      <c r="C122" s="348"/>
      <c r="D122" s="348"/>
      <c r="E122" s="348"/>
      <c r="F122" s="349"/>
      <c r="G122" s="289" t="s">
        <v>114</v>
      </c>
      <c r="H122" s="290"/>
      <c r="I122" s="38" t="s">
        <v>37</v>
      </c>
      <c r="J122" s="250" t="s">
        <v>111</v>
      </c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7"/>
      <c r="W122" s="248"/>
      <c r="X122" s="248"/>
      <c r="Y122" s="249"/>
    </row>
    <row r="123" spans="2:41" s="32" customFormat="1" ht="35.1" customHeight="1" x14ac:dyDescent="0.3">
      <c r="B123" s="287" t="s">
        <v>108</v>
      </c>
      <c r="C123" s="348"/>
      <c r="D123" s="348"/>
      <c r="E123" s="348"/>
      <c r="F123" s="349"/>
      <c r="G123" s="244"/>
      <c r="H123" s="288"/>
      <c r="I123" s="35"/>
      <c r="J123" s="243" t="s">
        <v>112</v>
      </c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7"/>
      <c r="W123" s="248"/>
      <c r="X123" s="248"/>
      <c r="Y123" s="249"/>
    </row>
    <row r="124" spans="2:41" s="32" customFormat="1" ht="58.5" customHeight="1" x14ac:dyDescent="0.3">
      <c r="B124" s="287" t="s">
        <v>24</v>
      </c>
      <c r="C124" s="348"/>
      <c r="D124" s="348"/>
      <c r="E124" s="348"/>
      <c r="F124" s="349"/>
      <c r="G124" s="243"/>
      <c r="H124" s="288"/>
      <c r="I124" s="34"/>
      <c r="J124" s="243" t="s">
        <v>113</v>
      </c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7"/>
      <c r="W124" s="248"/>
      <c r="X124" s="248"/>
      <c r="Y124" s="249"/>
    </row>
    <row r="125" spans="2:41" s="32" customFormat="1" ht="174.75" customHeight="1" x14ac:dyDescent="0.3">
      <c r="B125" s="287" t="s">
        <v>25</v>
      </c>
      <c r="C125" s="348"/>
      <c r="D125" s="348"/>
      <c r="E125" s="348"/>
      <c r="F125" s="349"/>
      <c r="G125" s="243"/>
      <c r="H125" s="288"/>
      <c r="I125" s="35"/>
      <c r="J125" s="243" t="s">
        <v>117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7"/>
      <c r="W125" s="248"/>
      <c r="X125" s="248"/>
      <c r="Y125" s="249"/>
    </row>
    <row r="126" spans="2:41" s="32" customFormat="1" ht="35.1" customHeight="1" x14ac:dyDescent="0.3">
      <c r="B126" s="287" t="s">
        <v>77</v>
      </c>
      <c r="C126" s="348"/>
      <c r="D126" s="348"/>
      <c r="E126" s="348"/>
      <c r="F126" s="349"/>
      <c r="G126" s="289" t="s">
        <v>83</v>
      </c>
      <c r="H126" s="290"/>
      <c r="I126" s="38" t="s">
        <v>78</v>
      </c>
      <c r="J126" s="250" t="s">
        <v>116</v>
      </c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7"/>
      <c r="W126" s="248"/>
      <c r="X126" s="248"/>
      <c r="Y126" s="249"/>
    </row>
    <row r="127" spans="2:41" s="32" customFormat="1" ht="40.5" customHeight="1" thickBot="1" x14ac:dyDescent="0.35">
      <c r="B127" s="284" t="s">
        <v>79</v>
      </c>
      <c r="C127" s="279"/>
      <c r="D127" s="279"/>
      <c r="E127" s="279"/>
      <c r="F127" s="351"/>
      <c r="G127" s="352" t="s">
        <v>81</v>
      </c>
      <c r="H127" s="353"/>
      <c r="I127" s="65" t="s">
        <v>85</v>
      </c>
      <c r="J127" s="277" t="s">
        <v>119</v>
      </c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281"/>
      <c r="W127" s="282"/>
      <c r="X127" s="282"/>
      <c r="Y127" s="283"/>
    </row>
    <row r="128" spans="2:41" ht="14.4" thickTop="1" x14ac:dyDescent="0.3"/>
  </sheetData>
  <protectedRanges>
    <protectedRange sqref="N14:R113 C14:L113" name="rng_proizvodnja_edit"/>
  </protectedRanges>
  <mergeCells count="65">
    <mergeCell ref="V116:Y116"/>
    <mergeCell ref="V117:Y117"/>
    <mergeCell ref="V123:Y123"/>
    <mergeCell ref="V122:Y122"/>
    <mergeCell ref="J120:U120"/>
    <mergeCell ref="J121:U121"/>
    <mergeCell ref="V121:Y121"/>
    <mergeCell ref="V120:Y120"/>
    <mergeCell ref="J117:U117"/>
    <mergeCell ref="B3:G3"/>
    <mergeCell ref="B11:B13"/>
    <mergeCell ref="M11:M13"/>
    <mergeCell ref="P11:P13"/>
    <mergeCell ref="O11:O13"/>
    <mergeCell ref="B10:S10"/>
    <mergeCell ref="B7:S7"/>
    <mergeCell ref="R11:R13"/>
    <mergeCell ref="N11:N13"/>
    <mergeCell ref="Q11:Q13"/>
    <mergeCell ref="H11:L11"/>
    <mergeCell ref="K12:L12"/>
    <mergeCell ref="H12:J12"/>
    <mergeCell ref="C11:G11"/>
    <mergeCell ref="S11:S13"/>
    <mergeCell ref="F12:G12"/>
    <mergeCell ref="B121:F121"/>
    <mergeCell ref="B124:F124"/>
    <mergeCell ref="B119:F119"/>
    <mergeCell ref="B123:F123"/>
    <mergeCell ref="B122:F122"/>
    <mergeCell ref="B120:F120"/>
    <mergeCell ref="C12:E12"/>
    <mergeCell ref="B118:F118"/>
    <mergeCell ref="B116:F116"/>
    <mergeCell ref="B117:F117"/>
    <mergeCell ref="G116:H116"/>
    <mergeCell ref="G117:H117"/>
    <mergeCell ref="G126:H126"/>
    <mergeCell ref="B125:F125"/>
    <mergeCell ref="B126:F126"/>
    <mergeCell ref="J127:U127"/>
    <mergeCell ref="V127:Y127"/>
    <mergeCell ref="V126:Y126"/>
    <mergeCell ref="V125:Y125"/>
    <mergeCell ref="B127:F127"/>
    <mergeCell ref="G127:H127"/>
    <mergeCell ref="J126:U126"/>
    <mergeCell ref="J125:U125"/>
    <mergeCell ref="G125:H125"/>
    <mergeCell ref="V124:Y124"/>
    <mergeCell ref="J116:U116"/>
    <mergeCell ref="J123:U123"/>
    <mergeCell ref="G124:H124"/>
    <mergeCell ref="G121:H121"/>
    <mergeCell ref="G118:H118"/>
    <mergeCell ref="G122:H122"/>
    <mergeCell ref="G123:H123"/>
    <mergeCell ref="G119:H119"/>
    <mergeCell ref="G120:H120"/>
    <mergeCell ref="J122:U122"/>
    <mergeCell ref="J124:U124"/>
    <mergeCell ref="V118:Y118"/>
    <mergeCell ref="J118:U118"/>
    <mergeCell ref="J119:U119"/>
    <mergeCell ref="V119:Y119"/>
  </mergeCells>
  <phoneticPr fontId="4" type="noConversion"/>
  <dataValidations count="3">
    <dataValidation type="list" allowBlank="1" showInputMessage="1" showErrorMessage="1" sqref="O14:O113">
      <formula1>RangVrstePrekida</formula1>
    </dataValidation>
    <dataValidation type="list" allowBlank="1" showInputMessage="1" showErrorMessage="1" sqref="P14:P113">
      <formula1>RangUzrokPrekida</formula1>
    </dataValidation>
    <dataValidation type="list" allowBlank="1" showInputMessage="1" showErrorMessage="1" sqref="N14:N113">
      <formula1>objekti_pro1</formula1>
    </dataValidation>
  </dataValidations>
  <printOptions horizontalCentered="1"/>
  <pageMargins left="0.5" right="0.5" top="0.5" bottom="0.5" header="0.25" footer="0.25"/>
  <pageSetup paperSize="9" scale="45" fitToHeight="2" orientation="landscape" r:id="rId1"/>
  <headerFooter alignWithMargins="0">
    <oddFooter>&amp;CСтрана &amp;P &amp; од &amp;N</oddFooter>
  </headerFooter>
  <rowBreaks count="1" manualBreakCount="1">
    <brk id="114" max="34" man="1"/>
  </rowBreaks>
  <drawing r:id="rId2"/>
  <legacyDrawing r:id="rId3"/>
  <oleObjects>
    <mc:AlternateContent xmlns:mc="http://schemas.openxmlformats.org/markup-compatibility/2006">
      <mc:Choice Requires="x14">
        <oleObject progId="Equation.3" shapeId="8531" r:id="rId4">
          <objectPr defaultSize="0" autoPict="0" r:id="rId5">
            <anchor moveWithCells="1">
              <from>
                <xdr:col>21</xdr:col>
                <xdr:colOff>533400</xdr:colOff>
                <xdr:row>126</xdr:row>
                <xdr:rowOff>30480</xdr:rowOff>
              </from>
              <to>
                <xdr:col>24</xdr:col>
                <xdr:colOff>198120</xdr:colOff>
                <xdr:row>127</xdr:row>
                <xdr:rowOff>0</xdr:rowOff>
              </to>
            </anchor>
          </objectPr>
        </oleObject>
      </mc:Choice>
      <mc:Fallback>
        <oleObject progId="Equation.3" shapeId="853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BM129"/>
  <sheetViews>
    <sheetView showGridLines="0" zoomScaleNormal="100" zoomScaleSheetLayoutView="115" workbookViewId="0"/>
  </sheetViews>
  <sheetFormatPr defaultColWidth="9.109375" defaultRowHeight="13.8" x14ac:dyDescent="0.3"/>
  <cols>
    <col min="1" max="1" width="9.109375" style="9"/>
    <col min="2" max="2" width="6.6640625" style="9" customWidth="1"/>
    <col min="3" max="12" width="5.6640625" style="9" customWidth="1"/>
    <col min="13" max="13" width="10.5546875" style="9" customWidth="1"/>
    <col min="14" max="14" width="19.33203125" style="87" customWidth="1"/>
    <col min="15" max="15" width="18.6640625" style="87" customWidth="1"/>
    <col min="16" max="16" width="20.33203125" style="87" customWidth="1"/>
    <col min="17" max="17" width="52" style="9" customWidth="1"/>
    <col min="18" max="19" width="14.6640625" style="9" customWidth="1"/>
    <col min="20" max="30" width="8.6640625" style="9" customWidth="1"/>
    <col min="31" max="31" width="8.88671875" style="9" customWidth="1"/>
    <col min="32" max="32" width="2.33203125" customWidth="1"/>
    <col min="33" max="38" width="8.88671875" customWidth="1"/>
    <col min="39" max="39" width="11.88671875" style="89" customWidth="1"/>
    <col min="40" max="47" width="8.88671875" customWidth="1"/>
    <col min="48" max="56" width="9.109375" style="9"/>
    <col min="57" max="57" width="11.109375" style="9" customWidth="1"/>
    <col min="58" max="58" width="9.88671875" style="9" hidden="1" customWidth="1"/>
    <col min="59" max="59" width="19.88671875" style="9" hidden="1" customWidth="1"/>
    <col min="60" max="16384" width="9.109375" style="9"/>
  </cols>
  <sheetData>
    <row r="1" spans="1:65" ht="12.75" customHeight="1" x14ac:dyDescent="0.3">
      <c r="A1" s="9" t="str">
        <f>+CONCATENATE(Poc.strana!$A$13)</f>
        <v>АГЕНЦИЈА ЗА ЕНЕРГЕТИКУ РЕПУБЛИКЕ СРБИЈЕ</v>
      </c>
      <c r="AN1" s="89"/>
      <c r="BF1" s="9" t="s">
        <v>48</v>
      </c>
      <c r="BG1" s="20" t="s">
        <v>76</v>
      </c>
      <c r="BI1" s="30"/>
      <c r="BJ1" s="30"/>
      <c r="BK1" s="30"/>
      <c r="BL1" s="30"/>
      <c r="BM1" s="30"/>
    </row>
    <row r="2" spans="1:65" x14ac:dyDescent="0.3">
      <c r="AN2" s="89"/>
      <c r="BF2" s="9" t="s">
        <v>49</v>
      </c>
      <c r="BG2" s="9" t="s">
        <v>43</v>
      </c>
    </row>
    <row r="3" spans="1:65" x14ac:dyDescent="0.3">
      <c r="B3" s="253" t="str">
        <f>+CONCATENATE(Poc.strana!A20," ",Poc.strana!C20)</f>
        <v xml:space="preserve">Назив енергетског субјекта: </v>
      </c>
      <c r="C3" s="253"/>
      <c r="D3" s="253"/>
      <c r="E3" s="253"/>
      <c r="F3" s="253"/>
      <c r="G3" s="253"/>
      <c r="H3" s="161"/>
      <c r="I3" s="161"/>
      <c r="J3" s="161"/>
      <c r="K3" s="161"/>
      <c r="AN3" s="89"/>
      <c r="BG3" s="9" t="s">
        <v>44</v>
      </c>
    </row>
    <row r="4" spans="1:65" x14ac:dyDescent="0.3">
      <c r="B4" s="9" t="str">
        <f>+CONCATENATE(Poc.strana!A36," ",Poc.strana!C36)</f>
        <v xml:space="preserve">Датум обраде: </v>
      </c>
      <c r="BG4" s="9" t="s">
        <v>45</v>
      </c>
    </row>
    <row r="5" spans="1:65" x14ac:dyDescent="0.3">
      <c r="BG5" s="9" t="s">
        <v>46</v>
      </c>
    </row>
    <row r="6" spans="1:65" x14ac:dyDescent="0.3">
      <c r="B6" s="13"/>
      <c r="C6" s="13"/>
      <c r="D6" s="13"/>
      <c r="E6" s="25"/>
      <c r="F6" s="25"/>
      <c r="G6" s="13"/>
      <c r="H6" s="13"/>
      <c r="I6" s="13"/>
      <c r="J6" s="13"/>
      <c r="K6" s="13"/>
      <c r="L6" s="13"/>
      <c r="M6" s="25"/>
      <c r="N6" s="88"/>
      <c r="O6" s="88"/>
      <c r="P6" s="8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BG6" s="9" t="s">
        <v>47</v>
      </c>
    </row>
    <row r="7" spans="1:65" x14ac:dyDescent="0.3">
      <c r="B7" s="254" t="str">
        <f>CONCATENATE("Табела ЕТK-3.4-5. Регистар прекида пумпи и складишта електричне енергије у режиму преузимања електричне енергије из преносног система у периоду ",Poc.strana!C26,". године")</f>
        <v>Табела ЕТK-3.4-5. Регистар прекида пумпи и складишта електричне енергије у режиму преузимања електричне енергије из преносног система у периоду . године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BG7" s="9" t="s">
        <v>48</v>
      </c>
    </row>
    <row r="8" spans="1:65" x14ac:dyDescent="0.3">
      <c r="N8"/>
    </row>
    <row r="9" spans="1:65" ht="14.4" thickBot="1" x14ac:dyDescent="0.35">
      <c r="G9" s="24"/>
      <c r="H9" s="24"/>
      <c r="I9" s="24"/>
      <c r="J9" s="22"/>
      <c r="K9" s="22"/>
    </row>
    <row r="10" spans="1:65" ht="14.4" thickTop="1" x14ac:dyDescent="0.3">
      <c r="B10" s="271" t="s">
        <v>75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3"/>
    </row>
    <row r="11" spans="1:65" ht="33.75" customHeight="1" x14ac:dyDescent="0.3">
      <c r="B11" s="259" t="s">
        <v>17</v>
      </c>
      <c r="C11" s="263" t="s">
        <v>51</v>
      </c>
      <c r="D11" s="276"/>
      <c r="E11" s="276"/>
      <c r="F11" s="276"/>
      <c r="G11" s="264"/>
      <c r="H11" s="268" t="s">
        <v>52</v>
      </c>
      <c r="I11" s="269"/>
      <c r="J11" s="269"/>
      <c r="K11" s="269"/>
      <c r="L11" s="270"/>
      <c r="M11" s="265" t="s">
        <v>86</v>
      </c>
      <c r="N11" s="265" t="s">
        <v>58</v>
      </c>
      <c r="O11" s="265" t="s">
        <v>42</v>
      </c>
      <c r="P11" s="264" t="s">
        <v>41</v>
      </c>
      <c r="Q11" s="265" t="s">
        <v>57</v>
      </c>
      <c r="R11" s="265" t="s">
        <v>84</v>
      </c>
      <c r="S11" s="265" t="s">
        <v>87</v>
      </c>
      <c r="T11" s="255" t="s">
        <v>128</v>
      </c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8"/>
    </row>
    <row r="12" spans="1:65" ht="12.75" customHeight="1" x14ac:dyDescent="0.3">
      <c r="B12" s="260"/>
      <c r="C12" s="268" t="s">
        <v>16</v>
      </c>
      <c r="D12" s="269"/>
      <c r="E12" s="270"/>
      <c r="F12" s="263" t="s">
        <v>50</v>
      </c>
      <c r="G12" s="264"/>
      <c r="H12" s="268" t="s">
        <v>16</v>
      </c>
      <c r="I12" s="269"/>
      <c r="J12" s="270"/>
      <c r="K12" s="263" t="s">
        <v>50</v>
      </c>
      <c r="L12" s="264"/>
      <c r="M12" s="266"/>
      <c r="N12" s="266"/>
      <c r="O12" s="266"/>
      <c r="P12" s="274"/>
      <c r="Q12" s="266"/>
      <c r="R12" s="266"/>
      <c r="S12" s="266"/>
      <c r="T12" s="262" t="s">
        <v>186</v>
      </c>
      <c r="U12" s="262"/>
      <c r="V12" s="262"/>
      <c r="W12" s="262"/>
      <c r="X12" s="262"/>
      <c r="Y12" s="262"/>
      <c r="Z12" s="255" t="s">
        <v>106</v>
      </c>
      <c r="AA12" s="256"/>
      <c r="AB12" s="256"/>
      <c r="AC12" s="256"/>
      <c r="AD12" s="257"/>
      <c r="AE12" s="294" t="s">
        <v>21</v>
      </c>
    </row>
    <row r="13" spans="1:65" ht="36" customHeight="1" x14ac:dyDescent="0.3">
      <c r="B13" s="261"/>
      <c r="C13" s="163" t="s">
        <v>39</v>
      </c>
      <c r="D13" s="162" t="s">
        <v>53</v>
      </c>
      <c r="E13" s="215" t="s">
        <v>54</v>
      </c>
      <c r="F13" s="29" t="s">
        <v>55</v>
      </c>
      <c r="G13" s="162" t="s">
        <v>37</v>
      </c>
      <c r="H13" s="163" t="s">
        <v>39</v>
      </c>
      <c r="I13" s="163" t="s">
        <v>53</v>
      </c>
      <c r="J13" s="215" t="s">
        <v>54</v>
      </c>
      <c r="K13" s="29" t="s">
        <v>55</v>
      </c>
      <c r="L13" s="162" t="s">
        <v>37</v>
      </c>
      <c r="M13" s="267"/>
      <c r="N13" s="267"/>
      <c r="O13" s="267"/>
      <c r="P13" s="275"/>
      <c r="Q13" s="267"/>
      <c r="R13" s="267"/>
      <c r="S13" s="267"/>
      <c r="T13" s="162" t="s">
        <v>142</v>
      </c>
      <c r="U13" s="162" t="s">
        <v>143</v>
      </c>
      <c r="V13" s="162" t="s">
        <v>144</v>
      </c>
      <c r="W13" s="162" t="s">
        <v>145</v>
      </c>
      <c r="X13" s="162" t="s">
        <v>146</v>
      </c>
      <c r="Y13" s="162" t="s">
        <v>21</v>
      </c>
      <c r="Z13" s="202" t="s">
        <v>176</v>
      </c>
      <c r="AA13" s="202" t="s">
        <v>177</v>
      </c>
      <c r="AB13" s="202" t="s">
        <v>147</v>
      </c>
      <c r="AC13" s="202" t="s">
        <v>148</v>
      </c>
      <c r="AD13" s="162" t="s">
        <v>21</v>
      </c>
      <c r="AE13" s="295"/>
    </row>
    <row r="14" spans="1:65" x14ac:dyDescent="0.3">
      <c r="B14" s="10">
        <v>1</v>
      </c>
      <c r="C14" s="138"/>
      <c r="D14" s="138"/>
      <c r="E14" s="213">
        <f>Poc.strana!$C$38</f>
        <v>0</v>
      </c>
      <c r="F14" s="138"/>
      <c r="G14" s="138"/>
      <c r="H14" s="138"/>
      <c r="I14" s="138"/>
      <c r="J14" s="213">
        <f>Poc.strana!$C$38</f>
        <v>0</v>
      </c>
      <c r="K14" s="138"/>
      <c r="L14" s="142"/>
      <c r="M14" s="212">
        <f>IF(E14=0,0,((DATE(J14,I14,H14)+TIME(K14,L14,))-(DATE(E14,D14,C14)+TIME(F14,G14,)))*1440)</f>
        <v>0</v>
      </c>
      <c r="N14" s="145"/>
      <c r="O14" s="145"/>
      <c r="P14" s="145"/>
      <c r="Q14" s="146"/>
      <c r="R14" s="147"/>
      <c r="S14" s="214">
        <f>IF(M14=0,0,+M14*R14/60)</f>
        <v>0</v>
      </c>
      <c r="T14" s="155"/>
      <c r="U14" s="155"/>
      <c r="V14" s="155"/>
      <c r="W14" s="155"/>
      <c r="X14" s="155"/>
      <c r="Y14" s="21">
        <f t="shared" ref="Y14:Y77" si="0">SUM(T14:X14)</f>
        <v>0</v>
      </c>
      <c r="Z14" s="155"/>
      <c r="AA14" s="155"/>
      <c r="AB14" s="155"/>
      <c r="AC14" s="155"/>
      <c r="AD14" s="21">
        <f t="shared" ref="AD14:AD45" si="1">SUM(Z14:AC14)</f>
        <v>0</v>
      </c>
      <c r="AE14" s="36">
        <f t="shared" ref="AE14:AE77" si="2">+Y14+AD14</f>
        <v>0</v>
      </c>
    </row>
    <row r="15" spans="1:65" x14ac:dyDescent="0.3">
      <c r="B15" s="10">
        <v>2</v>
      </c>
      <c r="C15" s="138"/>
      <c r="D15" s="138"/>
      <c r="E15" s="209">
        <f>Poc.strana!$C$38</f>
        <v>0</v>
      </c>
      <c r="F15" s="138"/>
      <c r="G15" s="138"/>
      <c r="H15" s="138"/>
      <c r="I15" s="138"/>
      <c r="J15" s="209">
        <f>Poc.strana!$C$38</f>
        <v>0</v>
      </c>
      <c r="K15" s="138"/>
      <c r="L15" s="142"/>
      <c r="M15" s="66">
        <f t="shared" ref="M15:M78" si="3">IF(E15=0,0,((DATE(J15,I15,H15)+TIME(K15,L15,))-(DATE(E15,D15,C15)+TIME(F15,G15,)))*1440)</f>
        <v>0</v>
      </c>
      <c r="N15" s="145"/>
      <c r="O15" s="145"/>
      <c r="P15" s="145"/>
      <c r="Q15" s="146"/>
      <c r="R15" s="147"/>
      <c r="S15" s="94">
        <f t="shared" ref="S15:S78" si="4">IF(M15=0,0,+M15*R15/60)</f>
        <v>0</v>
      </c>
      <c r="T15" s="155"/>
      <c r="U15" s="155"/>
      <c r="V15" s="155"/>
      <c r="W15" s="155"/>
      <c r="X15" s="155"/>
      <c r="Y15" s="21">
        <f t="shared" si="0"/>
        <v>0</v>
      </c>
      <c r="Z15" s="155"/>
      <c r="AA15" s="155"/>
      <c r="AB15" s="155"/>
      <c r="AC15" s="155"/>
      <c r="AD15" s="21">
        <f t="shared" si="1"/>
        <v>0</v>
      </c>
      <c r="AE15" s="36">
        <f t="shared" si="2"/>
        <v>0</v>
      </c>
    </row>
    <row r="16" spans="1:65" x14ac:dyDescent="0.3">
      <c r="B16" s="10">
        <v>3</v>
      </c>
      <c r="C16" s="138"/>
      <c r="D16" s="138"/>
      <c r="E16" s="209">
        <f>Poc.strana!$C$38</f>
        <v>0</v>
      </c>
      <c r="F16" s="138"/>
      <c r="G16" s="138"/>
      <c r="H16" s="138"/>
      <c r="I16" s="138"/>
      <c r="J16" s="209">
        <f>Poc.strana!$C$38</f>
        <v>0</v>
      </c>
      <c r="K16" s="138"/>
      <c r="L16" s="142"/>
      <c r="M16" s="66">
        <f t="shared" si="3"/>
        <v>0</v>
      </c>
      <c r="N16" s="145"/>
      <c r="O16" s="145"/>
      <c r="P16" s="145"/>
      <c r="Q16" s="146"/>
      <c r="R16" s="147"/>
      <c r="S16" s="94">
        <f t="shared" si="4"/>
        <v>0</v>
      </c>
      <c r="T16" s="155"/>
      <c r="U16" s="155"/>
      <c r="V16" s="155"/>
      <c r="W16" s="155"/>
      <c r="X16" s="155"/>
      <c r="Y16" s="21">
        <f t="shared" si="0"/>
        <v>0</v>
      </c>
      <c r="Z16" s="155"/>
      <c r="AA16" s="155"/>
      <c r="AB16" s="155"/>
      <c r="AC16" s="155"/>
      <c r="AD16" s="21">
        <f t="shared" si="1"/>
        <v>0</v>
      </c>
      <c r="AE16" s="36">
        <f t="shared" si="2"/>
        <v>0</v>
      </c>
    </row>
    <row r="17" spans="2:31" x14ac:dyDescent="0.3">
      <c r="B17" s="10">
        <v>4</v>
      </c>
      <c r="C17" s="138"/>
      <c r="D17" s="138"/>
      <c r="E17" s="209">
        <f>Poc.strana!$C$38</f>
        <v>0</v>
      </c>
      <c r="F17" s="138"/>
      <c r="G17" s="138"/>
      <c r="H17" s="138"/>
      <c r="I17" s="138"/>
      <c r="J17" s="209">
        <f>Poc.strana!$C$38</f>
        <v>0</v>
      </c>
      <c r="K17" s="138"/>
      <c r="L17" s="142"/>
      <c r="M17" s="66">
        <f t="shared" si="3"/>
        <v>0</v>
      </c>
      <c r="N17" s="145"/>
      <c r="O17" s="145"/>
      <c r="P17" s="145"/>
      <c r="Q17" s="146"/>
      <c r="R17" s="147"/>
      <c r="S17" s="94">
        <f t="shared" si="4"/>
        <v>0</v>
      </c>
      <c r="T17" s="155"/>
      <c r="U17" s="155"/>
      <c r="V17" s="155"/>
      <c r="W17" s="155"/>
      <c r="X17" s="155"/>
      <c r="Y17" s="21">
        <f t="shared" si="0"/>
        <v>0</v>
      </c>
      <c r="Z17" s="155"/>
      <c r="AA17" s="155"/>
      <c r="AB17" s="155"/>
      <c r="AC17" s="155"/>
      <c r="AD17" s="21">
        <f t="shared" si="1"/>
        <v>0</v>
      </c>
      <c r="AE17" s="36">
        <f t="shared" si="2"/>
        <v>0</v>
      </c>
    </row>
    <row r="18" spans="2:31" x14ac:dyDescent="0.3">
      <c r="B18" s="10">
        <v>5</v>
      </c>
      <c r="C18" s="138"/>
      <c r="D18" s="138"/>
      <c r="E18" s="209">
        <f>Poc.strana!$C$38</f>
        <v>0</v>
      </c>
      <c r="F18" s="138"/>
      <c r="G18" s="138"/>
      <c r="H18" s="138"/>
      <c r="I18" s="138"/>
      <c r="J18" s="209">
        <f>Poc.strana!$C$38</f>
        <v>0</v>
      </c>
      <c r="K18" s="138"/>
      <c r="L18" s="142"/>
      <c r="M18" s="66">
        <f t="shared" si="3"/>
        <v>0</v>
      </c>
      <c r="N18" s="145"/>
      <c r="O18" s="145"/>
      <c r="P18" s="145"/>
      <c r="Q18" s="146"/>
      <c r="R18" s="147"/>
      <c r="S18" s="94">
        <f t="shared" si="4"/>
        <v>0</v>
      </c>
      <c r="T18" s="155"/>
      <c r="U18" s="155"/>
      <c r="V18" s="155"/>
      <c r="W18" s="155"/>
      <c r="X18" s="155"/>
      <c r="Y18" s="21">
        <f t="shared" si="0"/>
        <v>0</v>
      </c>
      <c r="Z18" s="155"/>
      <c r="AA18" s="155"/>
      <c r="AB18" s="155"/>
      <c r="AC18" s="155"/>
      <c r="AD18" s="21">
        <f t="shared" si="1"/>
        <v>0</v>
      </c>
      <c r="AE18" s="36">
        <f t="shared" si="2"/>
        <v>0</v>
      </c>
    </row>
    <row r="19" spans="2:31" x14ac:dyDescent="0.3">
      <c r="B19" s="10">
        <v>6</v>
      </c>
      <c r="C19" s="138"/>
      <c r="D19" s="138"/>
      <c r="E19" s="209">
        <f>Poc.strana!$C$38</f>
        <v>0</v>
      </c>
      <c r="F19" s="138"/>
      <c r="G19" s="138"/>
      <c r="H19" s="138"/>
      <c r="I19" s="138"/>
      <c r="J19" s="209">
        <f>Poc.strana!$C$38</f>
        <v>0</v>
      </c>
      <c r="K19" s="138"/>
      <c r="L19" s="142"/>
      <c r="M19" s="66">
        <f t="shared" si="3"/>
        <v>0</v>
      </c>
      <c r="N19" s="145"/>
      <c r="O19" s="145"/>
      <c r="P19" s="145"/>
      <c r="Q19" s="146"/>
      <c r="R19" s="147"/>
      <c r="S19" s="94">
        <f t="shared" si="4"/>
        <v>0</v>
      </c>
      <c r="T19" s="155"/>
      <c r="U19" s="155"/>
      <c r="V19" s="155"/>
      <c r="W19" s="155"/>
      <c r="X19" s="155"/>
      <c r="Y19" s="21">
        <f t="shared" si="0"/>
        <v>0</v>
      </c>
      <c r="Z19" s="155"/>
      <c r="AA19" s="155"/>
      <c r="AB19" s="155"/>
      <c r="AC19" s="155"/>
      <c r="AD19" s="21">
        <f t="shared" si="1"/>
        <v>0</v>
      </c>
      <c r="AE19" s="36">
        <f t="shared" si="2"/>
        <v>0</v>
      </c>
    </row>
    <row r="20" spans="2:31" x14ac:dyDescent="0.3">
      <c r="B20" s="10">
        <v>7</v>
      </c>
      <c r="C20" s="138"/>
      <c r="D20" s="138"/>
      <c r="E20" s="209">
        <f>Poc.strana!$C$38</f>
        <v>0</v>
      </c>
      <c r="F20" s="138"/>
      <c r="G20" s="138"/>
      <c r="H20" s="138"/>
      <c r="I20" s="138"/>
      <c r="J20" s="209">
        <f>Poc.strana!$C$38</f>
        <v>0</v>
      </c>
      <c r="K20" s="138"/>
      <c r="L20" s="142"/>
      <c r="M20" s="66">
        <f t="shared" si="3"/>
        <v>0</v>
      </c>
      <c r="N20" s="145"/>
      <c r="O20" s="145"/>
      <c r="P20" s="145"/>
      <c r="Q20" s="146"/>
      <c r="R20" s="147"/>
      <c r="S20" s="94">
        <f t="shared" si="4"/>
        <v>0</v>
      </c>
      <c r="T20" s="155"/>
      <c r="U20" s="155"/>
      <c r="V20" s="155"/>
      <c r="W20" s="155"/>
      <c r="X20" s="155"/>
      <c r="Y20" s="21">
        <f t="shared" si="0"/>
        <v>0</v>
      </c>
      <c r="Z20" s="155"/>
      <c r="AA20" s="155"/>
      <c r="AB20" s="155"/>
      <c r="AC20" s="155"/>
      <c r="AD20" s="21">
        <f t="shared" si="1"/>
        <v>0</v>
      </c>
      <c r="AE20" s="36">
        <f t="shared" si="2"/>
        <v>0</v>
      </c>
    </row>
    <row r="21" spans="2:31" x14ac:dyDescent="0.3">
      <c r="B21" s="10">
        <v>8</v>
      </c>
      <c r="C21" s="138"/>
      <c r="D21" s="138"/>
      <c r="E21" s="209">
        <f>Poc.strana!$C$38</f>
        <v>0</v>
      </c>
      <c r="F21" s="138"/>
      <c r="G21" s="138"/>
      <c r="H21" s="138"/>
      <c r="I21" s="138"/>
      <c r="J21" s="209">
        <f>Poc.strana!$C$38</f>
        <v>0</v>
      </c>
      <c r="K21" s="138"/>
      <c r="L21" s="142"/>
      <c r="M21" s="66">
        <f t="shared" si="3"/>
        <v>0</v>
      </c>
      <c r="N21" s="145"/>
      <c r="O21" s="145"/>
      <c r="P21" s="145"/>
      <c r="Q21" s="146"/>
      <c r="R21" s="147"/>
      <c r="S21" s="94">
        <f t="shared" si="4"/>
        <v>0</v>
      </c>
      <c r="T21" s="155"/>
      <c r="U21" s="155"/>
      <c r="V21" s="155"/>
      <c r="W21" s="155"/>
      <c r="X21" s="155"/>
      <c r="Y21" s="21">
        <f t="shared" si="0"/>
        <v>0</v>
      </c>
      <c r="Z21" s="155"/>
      <c r="AA21" s="155"/>
      <c r="AB21" s="155"/>
      <c r="AC21" s="155"/>
      <c r="AD21" s="21">
        <f t="shared" si="1"/>
        <v>0</v>
      </c>
      <c r="AE21" s="36">
        <f t="shared" si="2"/>
        <v>0</v>
      </c>
    </row>
    <row r="22" spans="2:31" x14ac:dyDescent="0.3">
      <c r="B22" s="10">
        <v>9</v>
      </c>
      <c r="C22" s="138"/>
      <c r="D22" s="138"/>
      <c r="E22" s="209">
        <f>Poc.strana!$C$38</f>
        <v>0</v>
      </c>
      <c r="F22" s="138"/>
      <c r="G22" s="138"/>
      <c r="H22" s="138"/>
      <c r="I22" s="138"/>
      <c r="J22" s="209">
        <f>Poc.strana!$C$38</f>
        <v>0</v>
      </c>
      <c r="K22" s="138"/>
      <c r="L22" s="142"/>
      <c r="M22" s="66">
        <f t="shared" si="3"/>
        <v>0</v>
      </c>
      <c r="N22" s="145"/>
      <c r="O22" s="145"/>
      <c r="P22" s="145"/>
      <c r="Q22" s="146"/>
      <c r="R22" s="147"/>
      <c r="S22" s="94">
        <f t="shared" si="4"/>
        <v>0</v>
      </c>
      <c r="T22" s="155"/>
      <c r="U22" s="155"/>
      <c r="V22" s="155"/>
      <c r="W22" s="155"/>
      <c r="X22" s="155"/>
      <c r="Y22" s="21">
        <f t="shared" si="0"/>
        <v>0</v>
      </c>
      <c r="Z22" s="155"/>
      <c r="AA22" s="155"/>
      <c r="AB22" s="155"/>
      <c r="AC22" s="155"/>
      <c r="AD22" s="21">
        <f t="shared" si="1"/>
        <v>0</v>
      </c>
      <c r="AE22" s="36">
        <f t="shared" si="2"/>
        <v>0</v>
      </c>
    </row>
    <row r="23" spans="2:31" x14ac:dyDescent="0.3">
      <c r="B23" s="10">
        <v>10</v>
      </c>
      <c r="C23" s="138"/>
      <c r="D23" s="138"/>
      <c r="E23" s="209">
        <f>Poc.strana!$C$38</f>
        <v>0</v>
      </c>
      <c r="F23" s="138"/>
      <c r="G23" s="138"/>
      <c r="H23" s="138"/>
      <c r="I23" s="138"/>
      <c r="J23" s="209">
        <f>Poc.strana!$C$38</f>
        <v>0</v>
      </c>
      <c r="K23" s="138"/>
      <c r="L23" s="142"/>
      <c r="M23" s="66">
        <f t="shared" si="3"/>
        <v>0</v>
      </c>
      <c r="N23" s="145"/>
      <c r="O23" s="145"/>
      <c r="P23" s="145"/>
      <c r="Q23" s="146"/>
      <c r="R23" s="147"/>
      <c r="S23" s="94">
        <f t="shared" si="4"/>
        <v>0</v>
      </c>
      <c r="T23" s="155"/>
      <c r="U23" s="155"/>
      <c r="V23" s="155"/>
      <c r="W23" s="155"/>
      <c r="X23" s="155"/>
      <c r="Y23" s="21">
        <f t="shared" si="0"/>
        <v>0</v>
      </c>
      <c r="Z23" s="155"/>
      <c r="AA23" s="155"/>
      <c r="AB23" s="155"/>
      <c r="AC23" s="155"/>
      <c r="AD23" s="21">
        <f t="shared" si="1"/>
        <v>0</v>
      </c>
      <c r="AE23" s="36">
        <f t="shared" si="2"/>
        <v>0</v>
      </c>
    </row>
    <row r="24" spans="2:31" x14ac:dyDescent="0.3">
      <c r="B24" s="10">
        <v>11</v>
      </c>
      <c r="C24" s="138"/>
      <c r="D24" s="138"/>
      <c r="E24" s="209">
        <f>Poc.strana!$C$38</f>
        <v>0</v>
      </c>
      <c r="F24" s="138"/>
      <c r="G24" s="138"/>
      <c r="H24" s="138"/>
      <c r="I24" s="138"/>
      <c r="J24" s="209">
        <f>Poc.strana!$C$38</f>
        <v>0</v>
      </c>
      <c r="K24" s="138"/>
      <c r="L24" s="142"/>
      <c r="M24" s="66">
        <f t="shared" si="3"/>
        <v>0</v>
      </c>
      <c r="N24" s="145"/>
      <c r="O24" s="145"/>
      <c r="P24" s="145"/>
      <c r="Q24" s="146"/>
      <c r="R24" s="147"/>
      <c r="S24" s="94">
        <f t="shared" si="4"/>
        <v>0</v>
      </c>
      <c r="T24" s="155"/>
      <c r="U24" s="155"/>
      <c r="V24" s="155"/>
      <c r="W24" s="155"/>
      <c r="X24" s="155"/>
      <c r="Y24" s="21">
        <f t="shared" si="0"/>
        <v>0</v>
      </c>
      <c r="Z24" s="155"/>
      <c r="AA24" s="155"/>
      <c r="AB24" s="155"/>
      <c r="AC24" s="155"/>
      <c r="AD24" s="21">
        <f t="shared" si="1"/>
        <v>0</v>
      </c>
      <c r="AE24" s="36">
        <f t="shared" si="2"/>
        <v>0</v>
      </c>
    </row>
    <row r="25" spans="2:31" x14ac:dyDescent="0.3">
      <c r="B25" s="10">
        <v>12</v>
      </c>
      <c r="C25" s="138"/>
      <c r="D25" s="138"/>
      <c r="E25" s="209">
        <f>Poc.strana!$C$38</f>
        <v>0</v>
      </c>
      <c r="F25" s="138"/>
      <c r="G25" s="138"/>
      <c r="H25" s="138"/>
      <c r="I25" s="138"/>
      <c r="J25" s="209">
        <f>Poc.strana!$C$38</f>
        <v>0</v>
      </c>
      <c r="K25" s="138"/>
      <c r="L25" s="142"/>
      <c r="M25" s="66">
        <f t="shared" si="3"/>
        <v>0</v>
      </c>
      <c r="N25" s="145"/>
      <c r="O25" s="145"/>
      <c r="P25" s="145"/>
      <c r="Q25" s="146"/>
      <c r="R25" s="147"/>
      <c r="S25" s="94">
        <f t="shared" si="4"/>
        <v>0</v>
      </c>
      <c r="T25" s="155"/>
      <c r="U25" s="155"/>
      <c r="V25" s="155"/>
      <c r="W25" s="155"/>
      <c r="X25" s="155"/>
      <c r="Y25" s="21">
        <f t="shared" si="0"/>
        <v>0</v>
      </c>
      <c r="Z25" s="155"/>
      <c r="AA25" s="155"/>
      <c r="AB25" s="155"/>
      <c r="AC25" s="155"/>
      <c r="AD25" s="21">
        <f t="shared" si="1"/>
        <v>0</v>
      </c>
      <c r="AE25" s="36">
        <f t="shared" si="2"/>
        <v>0</v>
      </c>
    </row>
    <row r="26" spans="2:31" x14ac:dyDescent="0.3">
      <c r="B26" s="10">
        <v>13</v>
      </c>
      <c r="C26" s="138"/>
      <c r="D26" s="138"/>
      <c r="E26" s="209">
        <f>Poc.strana!$C$38</f>
        <v>0</v>
      </c>
      <c r="F26" s="138"/>
      <c r="G26" s="138"/>
      <c r="H26" s="138"/>
      <c r="I26" s="138"/>
      <c r="J26" s="209">
        <f>Poc.strana!$C$38</f>
        <v>0</v>
      </c>
      <c r="K26" s="138"/>
      <c r="L26" s="142"/>
      <c r="M26" s="66">
        <f t="shared" si="3"/>
        <v>0</v>
      </c>
      <c r="N26" s="145"/>
      <c r="O26" s="145"/>
      <c r="P26" s="145"/>
      <c r="Q26" s="146"/>
      <c r="R26" s="147"/>
      <c r="S26" s="94">
        <f t="shared" si="4"/>
        <v>0</v>
      </c>
      <c r="T26" s="155"/>
      <c r="U26" s="155"/>
      <c r="V26" s="155"/>
      <c r="W26" s="155"/>
      <c r="X26" s="155"/>
      <c r="Y26" s="21">
        <f t="shared" si="0"/>
        <v>0</v>
      </c>
      <c r="Z26" s="155"/>
      <c r="AA26" s="155"/>
      <c r="AB26" s="155"/>
      <c r="AC26" s="155"/>
      <c r="AD26" s="21">
        <f t="shared" si="1"/>
        <v>0</v>
      </c>
      <c r="AE26" s="36">
        <f t="shared" si="2"/>
        <v>0</v>
      </c>
    </row>
    <row r="27" spans="2:31" x14ac:dyDescent="0.3">
      <c r="B27" s="10">
        <v>14</v>
      </c>
      <c r="C27" s="138"/>
      <c r="D27" s="138"/>
      <c r="E27" s="209">
        <f>Poc.strana!$C$38</f>
        <v>0</v>
      </c>
      <c r="F27" s="138"/>
      <c r="G27" s="138"/>
      <c r="H27" s="138"/>
      <c r="I27" s="138"/>
      <c r="J27" s="209">
        <f>Poc.strana!$C$38</f>
        <v>0</v>
      </c>
      <c r="K27" s="138"/>
      <c r="L27" s="142"/>
      <c r="M27" s="66">
        <f t="shared" si="3"/>
        <v>0</v>
      </c>
      <c r="N27" s="145"/>
      <c r="O27" s="145"/>
      <c r="P27" s="145"/>
      <c r="Q27" s="146"/>
      <c r="R27" s="147"/>
      <c r="S27" s="94">
        <f t="shared" si="4"/>
        <v>0</v>
      </c>
      <c r="T27" s="155"/>
      <c r="U27" s="155"/>
      <c r="V27" s="155"/>
      <c r="W27" s="155"/>
      <c r="X27" s="155"/>
      <c r="Y27" s="21">
        <f t="shared" si="0"/>
        <v>0</v>
      </c>
      <c r="Z27" s="155"/>
      <c r="AA27" s="155"/>
      <c r="AB27" s="155"/>
      <c r="AC27" s="155"/>
      <c r="AD27" s="21">
        <f t="shared" si="1"/>
        <v>0</v>
      </c>
      <c r="AE27" s="36">
        <f t="shared" si="2"/>
        <v>0</v>
      </c>
    </row>
    <row r="28" spans="2:31" x14ac:dyDescent="0.3">
      <c r="B28" s="10">
        <v>15</v>
      </c>
      <c r="C28" s="138"/>
      <c r="D28" s="138"/>
      <c r="E28" s="209">
        <f>Poc.strana!$C$38</f>
        <v>0</v>
      </c>
      <c r="F28" s="138"/>
      <c r="G28" s="138"/>
      <c r="H28" s="138"/>
      <c r="I28" s="138"/>
      <c r="J28" s="209">
        <f>Poc.strana!$C$38</f>
        <v>0</v>
      </c>
      <c r="K28" s="138"/>
      <c r="L28" s="142"/>
      <c r="M28" s="66">
        <f t="shared" si="3"/>
        <v>0</v>
      </c>
      <c r="N28" s="145"/>
      <c r="O28" s="145"/>
      <c r="P28" s="145"/>
      <c r="Q28" s="146"/>
      <c r="R28" s="147"/>
      <c r="S28" s="94">
        <f t="shared" si="4"/>
        <v>0</v>
      </c>
      <c r="T28" s="155"/>
      <c r="U28" s="155"/>
      <c r="V28" s="155"/>
      <c r="W28" s="155"/>
      <c r="X28" s="155"/>
      <c r="Y28" s="21">
        <f t="shared" si="0"/>
        <v>0</v>
      </c>
      <c r="Z28" s="155"/>
      <c r="AA28" s="155"/>
      <c r="AB28" s="155"/>
      <c r="AC28" s="155"/>
      <c r="AD28" s="21">
        <f t="shared" si="1"/>
        <v>0</v>
      </c>
      <c r="AE28" s="36">
        <f t="shared" si="2"/>
        <v>0</v>
      </c>
    </row>
    <row r="29" spans="2:31" x14ac:dyDescent="0.3">
      <c r="B29" s="10">
        <v>16</v>
      </c>
      <c r="C29" s="138"/>
      <c r="D29" s="138"/>
      <c r="E29" s="209">
        <f>Poc.strana!$C$38</f>
        <v>0</v>
      </c>
      <c r="F29" s="138"/>
      <c r="G29" s="138"/>
      <c r="H29" s="138"/>
      <c r="I29" s="138"/>
      <c r="J29" s="209">
        <f>Poc.strana!$C$38</f>
        <v>0</v>
      </c>
      <c r="K29" s="138"/>
      <c r="L29" s="142"/>
      <c r="M29" s="66">
        <f t="shared" si="3"/>
        <v>0</v>
      </c>
      <c r="N29" s="145"/>
      <c r="O29" s="145"/>
      <c r="P29" s="145"/>
      <c r="Q29" s="146"/>
      <c r="R29" s="147"/>
      <c r="S29" s="94">
        <f t="shared" si="4"/>
        <v>0</v>
      </c>
      <c r="T29" s="155"/>
      <c r="U29" s="155"/>
      <c r="V29" s="155"/>
      <c r="W29" s="155"/>
      <c r="X29" s="155"/>
      <c r="Y29" s="21">
        <f t="shared" si="0"/>
        <v>0</v>
      </c>
      <c r="Z29" s="155"/>
      <c r="AA29" s="155"/>
      <c r="AB29" s="155"/>
      <c r="AC29" s="155"/>
      <c r="AD29" s="21">
        <f t="shared" si="1"/>
        <v>0</v>
      </c>
      <c r="AE29" s="36">
        <f t="shared" si="2"/>
        <v>0</v>
      </c>
    </row>
    <row r="30" spans="2:31" x14ac:dyDescent="0.3">
      <c r="B30" s="10">
        <v>17</v>
      </c>
      <c r="C30" s="138"/>
      <c r="D30" s="138"/>
      <c r="E30" s="209">
        <f>Poc.strana!$C$38</f>
        <v>0</v>
      </c>
      <c r="F30" s="138"/>
      <c r="G30" s="138"/>
      <c r="H30" s="138"/>
      <c r="I30" s="138"/>
      <c r="J30" s="209">
        <f>Poc.strana!$C$38</f>
        <v>0</v>
      </c>
      <c r="K30" s="138"/>
      <c r="L30" s="142"/>
      <c r="M30" s="66">
        <f t="shared" si="3"/>
        <v>0</v>
      </c>
      <c r="N30" s="145"/>
      <c r="O30" s="145"/>
      <c r="P30" s="145"/>
      <c r="Q30" s="146"/>
      <c r="R30" s="147"/>
      <c r="S30" s="94">
        <f t="shared" si="4"/>
        <v>0</v>
      </c>
      <c r="T30" s="155"/>
      <c r="U30" s="155"/>
      <c r="V30" s="155"/>
      <c r="W30" s="155"/>
      <c r="X30" s="155"/>
      <c r="Y30" s="21">
        <f t="shared" si="0"/>
        <v>0</v>
      </c>
      <c r="Z30" s="155"/>
      <c r="AA30" s="155"/>
      <c r="AB30" s="155"/>
      <c r="AC30" s="155"/>
      <c r="AD30" s="21">
        <f t="shared" si="1"/>
        <v>0</v>
      </c>
      <c r="AE30" s="36">
        <f t="shared" si="2"/>
        <v>0</v>
      </c>
    </row>
    <row r="31" spans="2:31" x14ac:dyDescent="0.3">
      <c r="B31" s="10">
        <v>18</v>
      </c>
      <c r="C31" s="138"/>
      <c r="D31" s="138"/>
      <c r="E31" s="209">
        <f>Poc.strana!$C$38</f>
        <v>0</v>
      </c>
      <c r="F31" s="138"/>
      <c r="G31" s="138"/>
      <c r="H31" s="138"/>
      <c r="I31" s="138"/>
      <c r="J31" s="209">
        <f>Poc.strana!$C$38</f>
        <v>0</v>
      </c>
      <c r="K31" s="138"/>
      <c r="L31" s="142"/>
      <c r="M31" s="66">
        <f t="shared" si="3"/>
        <v>0</v>
      </c>
      <c r="N31" s="145"/>
      <c r="O31" s="145"/>
      <c r="P31" s="145"/>
      <c r="Q31" s="146"/>
      <c r="R31" s="147"/>
      <c r="S31" s="94">
        <f t="shared" si="4"/>
        <v>0</v>
      </c>
      <c r="T31" s="155"/>
      <c r="U31" s="155"/>
      <c r="V31" s="155"/>
      <c r="W31" s="155"/>
      <c r="X31" s="155"/>
      <c r="Y31" s="21">
        <f t="shared" si="0"/>
        <v>0</v>
      </c>
      <c r="Z31" s="155"/>
      <c r="AA31" s="155"/>
      <c r="AB31" s="155"/>
      <c r="AC31" s="155"/>
      <c r="AD31" s="21">
        <f t="shared" si="1"/>
        <v>0</v>
      </c>
      <c r="AE31" s="36">
        <f t="shared" si="2"/>
        <v>0</v>
      </c>
    </row>
    <row r="32" spans="2:31" x14ac:dyDescent="0.3">
      <c r="B32" s="10">
        <v>19</v>
      </c>
      <c r="C32" s="138"/>
      <c r="D32" s="138"/>
      <c r="E32" s="209">
        <f>Poc.strana!$C$38</f>
        <v>0</v>
      </c>
      <c r="F32" s="138"/>
      <c r="G32" s="138"/>
      <c r="H32" s="138"/>
      <c r="I32" s="138"/>
      <c r="J32" s="209">
        <f>Poc.strana!$C$38</f>
        <v>0</v>
      </c>
      <c r="K32" s="138"/>
      <c r="L32" s="142"/>
      <c r="M32" s="66">
        <f t="shared" si="3"/>
        <v>0</v>
      </c>
      <c r="N32" s="145"/>
      <c r="O32" s="145"/>
      <c r="P32" s="145"/>
      <c r="Q32" s="146"/>
      <c r="R32" s="147"/>
      <c r="S32" s="94">
        <f t="shared" si="4"/>
        <v>0</v>
      </c>
      <c r="T32" s="155"/>
      <c r="U32" s="155"/>
      <c r="V32" s="155"/>
      <c r="W32" s="155"/>
      <c r="X32" s="155"/>
      <c r="Y32" s="21">
        <f t="shared" si="0"/>
        <v>0</v>
      </c>
      <c r="Z32" s="155"/>
      <c r="AA32" s="155"/>
      <c r="AB32" s="155"/>
      <c r="AC32" s="155"/>
      <c r="AD32" s="21">
        <f t="shared" si="1"/>
        <v>0</v>
      </c>
      <c r="AE32" s="36">
        <f t="shared" si="2"/>
        <v>0</v>
      </c>
    </row>
    <row r="33" spans="2:31" x14ac:dyDescent="0.3">
      <c r="B33" s="10">
        <v>20</v>
      </c>
      <c r="C33" s="138"/>
      <c r="D33" s="138"/>
      <c r="E33" s="209">
        <f>Poc.strana!$C$38</f>
        <v>0</v>
      </c>
      <c r="F33" s="138"/>
      <c r="G33" s="138"/>
      <c r="H33" s="138"/>
      <c r="I33" s="138"/>
      <c r="J33" s="209">
        <f>Poc.strana!$C$38</f>
        <v>0</v>
      </c>
      <c r="K33" s="138"/>
      <c r="L33" s="142"/>
      <c r="M33" s="66">
        <f t="shared" si="3"/>
        <v>0</v>
      </c>
      <c r="N33" s="145"/>
      <c r="O33" s="145"/>
      <c r="P33" s="145"/>
      <c r="Q33" s="146"/>
      <c r="R33" s="147"/>
      <c r="S33" s="94">
        <f t="shared" si="4"/>
        <v>0</v>
      </c>
      <c r="T33" s="155"/>
      <c r="U33" s="155"/>
      <c r="V33" s="155"/>
      <c r="W33" s="155"/>
      <c r="X33" s="155"/>
      <c r="Y33" s="21">
        <f t="shared" si="0"/>
        <v>0</v>
      </c>
      <c r="Z33" s="155"/>
      <c r="AA33" s="155"/>
      <c r="AB33" s="155"/>
      <c r="AC33" s="155"/>
      <c r="AD33" s="21">
        <f t="shared" si="1"/>
        <v>0</v>
      </c>
      <c r="AE33" s="36">
        <f t="shared" si="2"/>
        <v>0</v>
      </c>
    </row>
    <row r="34" spans="2:31" x14ac:dyDescent="0.3">
      <c r="B34" s="10">
        <v>21</v>
      </c>
      <c r="C34" s="138"/>
      <c r="D34" s="138"/>
      <c r="E34" s="209">
        <f>Poc.strana!$C$38</f>
        <v>0</v>
      </c>
      <c r="F34" s="138"/>
      <c r="G34" s="138"/>
      <c r="H34" s="138"/>
      <c r="I34" s="138"/>
      <c r="J34" s="209">
        <f>Poc.strana!$C$38</f>
        <v>0</v>
      </c>
      <c r="K34" s="138"/>
      <c r="L34" s="142"/>
      <c r="M34" s="66">
        <f t="shared" si="3"/>
        <v>0</v>
      </c>
      <c r="N34" s="145"/>
      <c r="O34" s="145"/>
      <c r="P34" s="145"/>
      <c r="Q34" s="146"/>
      <c r="R34" s="147"/>
      <c r="S34" s="94">
        <f t="shared" si="4"/>
        <v>0</v>
      </c>
      <c r="T34" s="155"/>
      <c r="U34" s="155"/>
      <c r="V34" s="155"/>
      <c r="W34" s="155"/>
      <c r="X34" s="155"/>
      <c r="Y34" s="21">
        <f t="shared" si="0"/>
        <v>0</v>
      </c>
      <c r="Z34" s="155"/>
      <c r="AA34" s="155"/>
      <c r="AB34" s="155"/>
      <c r="AC34" s="155"/>
      <c r="AD34" s="21">
        <f t="shared" si="1"/>
        <v>0</v>
      </c>
      <c r="AE34" s="36">
        <f t="shared" si="2"/>
        <v>0</v>
      </c>
    </row>
    <row r="35" spans="2:31" x14ac:dyDescent="0.3">
      <c r="B35" s="10">
        <v>22</v>
      </c>
      <c r="C35" s="138"/>
      <c r="D35" s="138"/>
      <c r="E35" s="209">
        <f>Poc.strana!$C$38</f>
        <v>0</v>
      </c>
      <c r="F35" s="138"/>
      <c r="G35" s="138"/>
      <c r="H35" s="138"/>
      <c r="I35" s="138"/>
      <c r="J35" s="209">
        <f>Poc.strana!$C$38</f>
        <v>0</v>
      </c>
      <c r="K35" s="138"/>
      <c r="L35" s="142"/>
      <c r="M35" s="66">
        <f t="shared" si="3"/>
        <v>0</v>
      </c>
      <c r="N35" s="145"/>
      <c r="O35" s="145"/>
      <c r="P35" s="145"/>
      <c r="Q35" s="146"/>
      <c r="R35" s="147"/>
      <c r="S35" s="94">
        <f t="shared" si="4"/>
        <v>0</v>
      </c>
      <c r="T35" s="155"/>
      <c r="U35" s="155"/>
      <c r="V35" s="155"/>
      <c r="W35" s="155"/>
      <c r="X35" s="155"/>
      <c r="Y35" s="21">
        <f t="shared" si="0"/>
        <v>0</v>
      </c>
      <c r="Z35" s="155"/>
      <c r="AA35" s="155"/>
      <c r="AB35" s="155"/>
      <c r="AC35" s="155"/>
      <c r="AD35" s="21">
        <f t="shared" si="1"/>
        <v>0</v>
      </c>
      <c r="AE35" s="36">
        <f t="shared" si="2"/>
        <v>0</v>
      </c>
    </row>
    <row r="36" spans="2:31" x14ac:dyDescent="0.3">
      <c r="B36" s="10">
        <v>23</v>
      </c>
      <c r="C36" s="138"/>
      <c r="D36" s="138"/>
      <c r="E36" s="209">
        <f>Poc.strana!$C$38</f>
        <v>0</v>
      </c>
      <c r="F36" s="138"/>
      <c r="G36" s="138"/>
      <c r="H36" s="138"/>
      <c r="I36" s="138"/>
      <c r="J36" s="209">
        <f>Poc.strana!$C$38</f>
        <v>0</v>
      </c>
      <c r="K36" s="138"/>
      <c r="L36" s="142"/>
      <c r="M36" s="66">
        <f t="shared" si="3"/>
        <v>0</v>
      </c>
      <c r="N36" s="145"/>
      <c r="O36" s="145"/>
      <c r="P36" s="145"/>
      <c r="Q36" s="146"/>
      <c r="R36" s="147"/>
      <c r="S36" s="94">
        <f t="shared" si="4"/>
        <v>0</v>
      </c>
      <c r="T36" s="155"/>
      <c r="U36" s="155"/>
      <c r="V36" s="155"/>
      <c r="W36" s="155"/>
      <c r="X36" s="155"/>
      <c r="Y36" s="21">
        <f t="shared" si="0"/>
        <v>0</v>
      </c>
      <c r="Z36" s="155"/>
      <c r="AA36" s="155"/>
      <c r="AB36" s="155"/>
      <c r="AC36" s="155"/>
      <c r="AD36" s="21">
        <f t="shared" si="1"/>
        <v>0</v>
      </c>
      <c r="AE36" s="36">
        <f t="shared" si="2"/>
        <v>0</v>
      </c>
    </row>
    <row r="37" spans="2:31" x14ac:dyDescent="0.3">
      <c r="B37" s="10">
        <v>24</v>
      </c>
      <c r="C37" s="138"/>
      <c r="D37" s="138"/>
      <c r="E37" s="209">
        <f>Poc.strana!$C$38</f>
        <v>0</v>
      </c>
      <c r="F37" s="138"/>
      <c r="G37" s="138"/>
      <c r="H37" s="138"/>
      <c r="I37" s="138"/>
      <c r="J37" s="209">
        <f>Poc.strana!$C$38</f>
        <v>0</v>
      </c>
      <c r="K37" s="138"/>
      <c r="L37" s="142"/>
      <c r="M37" s="66">
        <f t="shared" si="3"/>
        <v>0</v>
      </c>
      <c r="N37" s="145"/>
      <c r="O37" s="145"/>
      <c r="P37" s="145"/>
      <c r="Q37" s="146"/>
      <c r="R37" s="147"/>
      <c r="S37" s="94">
        <f t="shared" si="4"/>
        <v>0</v>
      </c>
      <c r="T37" s="155"/>
      <c r="U37" s="155"/>
      <c r="V37" s="155"/>
      <c r="W37" s="155"/>
      <c r="X37" s="155"/>
      <c r="Y37" s="21">
        <f t="shared" si="0"/>
        <v>0</v>
      </c>
      <c r="Z37" s="155"/>
      <c r="AA37" s="155"/>
      <c r="AB37" s="155"/>
      <c r="AC37" s="155"/>
      <c r="AD37" s="21">
        <f t="shared" si="1"/>
        <v>0</v>
      </c>
      <c r="AE37" s="36">
        <f t="shared" si="2"/>
        <v>0</v>
      </c>
    </row>
    <row r="38" spans="2:31" x14ac:dyDescent="0.3">
      <c r="B38" s="10">
        <v>25</v>
      </c>
      <c r="C38" s="138"/>
      <c r="D38" s="138"/>
      <c r="E38" s="209">
        <f>Poc.strana!$C$38</f>
        <v>0</v>
      </c>
      <c r="F38" s="138"/>
      <c r="G38" s="138"/>
      <c r="H38" s="138"/>
      <c r="I38" s="138"/>
      <c r="J38" s="209">
        <f>Poc.strana!$C$38</f>
        <v>0</v>
      </c>
      <c r="K38" s="138"/>
      <c r="L38" s="142"/>
      <c r="M38" s="66">
        <f t="shared" si="3"/>
        <v>0</v>
      </c>
      <c r="N38" s="145"/>
      <c r="O38" s="145"/>
      <c r="P38" s="145"/>
      <c r="Q38" s="146"/>
      <c r="R38" s="147"/>
      <c r="S38" s="94">
        <f t="shared" si="4"/>
        <v>0</v>
      </c>
      <c r="T38" s="155"/>
      <c r="U38" s="155"/>
      <c r="V38" s="155"/>
      <c r="W38" s="155"/>
      <c r="X38" s="155"/>
      <c r="Y38" s="21">
        <f t="shared" si="0"/>
        <v>0</v>
      </c>
      <c r="Z38" s="155"/>
      <c r="AA38" s="155"/>
      <c r="AB38" s="155"/>
      <c r="AC38" s="155"/>
      <c r="AD38" s="21">
        <f t="shared" si="1"/>
        <v>0</v>
      </c>
      <c r="AE38" s="36">
        <f t="shared" si="2"/>
        <v>0</v>
      </c>
    </row>
    <row r="39" spans="2:31" x14ac:dyDescent="0.3">
      <c r="B39" s="10">
        <v>26</v>
      </c>
      <c r="C39" s="138"/>
      <c r="D39" s="138"/>
      <c r="E39" s="209">
        <f>Poc.strana!$C$38</f>
        <v>0</v>
      </c>
      <c r="F39" s="138"/>
      <c r="G39" s="138"/>
      <c r="H39" s="138"/>
      <c r="I39" s="138"/>
      <c r="J39" s="209">
        <f>Poc.strana!$C$38</f>
        <v>0</v>
      </c>
      <c r="K39" s="138"/>
      <c r="L39" s="142"/>
      <c r="M39" s="66">
        <f t="shared" si="3"/>
        <v>0</v>
      </c>
      <c r="N39" s="145"/>
      <c r="O39" s="145"/>
      <c r="P39" s="145"/>
      <c r="Q39" s="146"/>
      <c r="R39" s="147"/>
      <c r="S39" s="94">
        <f t="shared" si="4"/>
        <v>0</v>
      </c>
      <c r="T39" s="155"/>
      <c r="U39" s="155"/>
      <c r="V39" s="155"/>
      <c r="W39" s="155"/>
      <c r="X39" s="155"/>
      <c r="Y39" s="21">
        <f t="shared" si="0"/>
        <v>0</v>
      </c>
      <c r="Z39" s="155"/>
      <c r="AA39" s="155"/>
      <c r="AB39" s="155"/>
      <c r="AC39" s="155"/>
      <c r="AD39" s="21">
        <f t="shared" si="1"/>
        <v>0</v>
      </c>
      <c r="AE39" s="36">
        <f t="shared" si="2"/>
        <v>0</v>
      </c>
    </row>
    <row r="40" spans="2:31" x14ac:dyDescent="0.3">
      <c r="B40" s="10">
        <v>27</v>
      </c>
      <c r="C40" s="138"/>
      <c r="D40" s="138"/>
      <c r="E40" s="209">
        <f>Poc.strana!$C$38</f>
        <v>0</v>
      </c>
      <c r="F40" s="138"/>
      <c r="G40" s="138"/>
      <c r="H40" s="138"/>
      <c r="I40" s="138"/>
      <c r="J40" s="209">
        <f>Poc.strana!$C$38</f>
        <v>0</v>
      </c>
      <c r="K40" s="138"/>
      <c r="L40" s="142"/>
      <c r="M40" s="66">
        <f t="shared" si="3"/>
        <v>0</v>
      </c>
      <c r="N40" s="145"/>
      <c r="O40" s="145"/>
      <c r="P40" s="145"/>
      <c r="Q40" s="146"/>
      <c r="R40" s="147"/>
      <c r="S40" s="94">
        <f t="shared" si="4"/>
        <v>0</v>
      </c>
      <c r="T40" s="155"/>
      <c r="U40" s="155"/>
      <c r="V40" s="155"/>
      <c r="W40" s="155"/>
      <c r="X40" s="155"/>
      <c r="Y40" s="21">
        <f t="shared" si="0"/>
        <v>0</v>
      </c>
      <c r="Z40" s="155"/>
      <c r="AA40" s="155"/>
      <c r="AB40" s="155"/>
      <c r="AC40" s="155"/>
      <c r="AD40" s="21">
        <f t="shared" si="1"/>
        <v>0</v>
      </c>
      <c r="AE40" s="36">
        <f t="shared" si="2"/>
        <v>0</v>
      </c>
    </row>
    <row r="41" spans="2:31" x14ac:dyDescent="0.3">
      <c r="B41" s="10">
        <v>28</v>
      </c>
      <c r="C41" s="138"/>
      <c r="D41" s="138"/>
      <c r="E41" s="209">
        <f>Poc.strana!$C$38</f>
        <v>0</v>
      </c>
      <c r="F41" s="138"/>
      <c r="G41" s="138"/>
      <c r="H41" s="138"/>
      <c r="I41" s="138"/>
      <c r="J41" s="209">
        <f>Poc.strana!$C$38</f>
        <v>0</v>
      </c>
      <c r="K41" s="138"/>
      <c r="L41" s="142"/>
      <c r="M41" s="66">
        <f t="shared" si="3"/>
        <v>0</v>
      </c>
      <c r="N41" s="145"/>
      <c r="O41" s="145"/>
      <c r="P41" s="145"/>
      <c r="Q41" s="146"/>
      <c r="R41" s="147"/>
      <c r="S41" s="94">
        <f t="shared" si="4"/>
        <v>0</v>
      </c>
      <c r="T41" s="155"/>
      <c r="U41" s="155"/>
      <c r="V41" s="155"/>
      <c r="W41" s="155"/>
      <c r="X41" s="155"/>
      <c r="Y41" s="21">
        <f t="shared" si="0"/>
        <v>0</v>
      </c>
      <c r="Z41" s="155"/>
      <c r="AA41" s="155"/>
      <c r="AB41" s="155"/>
      <c r="AC41" s="155"/>
      <c r="AD41" s="21">
        <f t="shared" si="1"/>
        <v>0</v>
      </c>
      <c r="AE41" s="36">
        <f t="shared" si="2"/>
        <v>0</v>
      </c>
    </row>
    <row r="42" spans="2:31" x14ac:dyDescent="0.3">
      <c r="B42" s="10">
        <v>29</v>
      </c>
      <c r="C42" s="138"/>
      <c r="D42" s="138"/>
      <c r="E42" s="209">
        <f>Poc.strana!$C$38</f>
        <v>0</v>
      </c>
      <c r="F42" s="138"/>
      <c r="G42" s="138"/>
      <c r="H42" s="138"/>
      <c r="I42" s="138"/>
      <c r="J42" s="209">
        <f>Poc.strana!$C$38</f>
        <v>0</v>
      </c>
      <c r="K42" s="138"/>
      <c r="L42" s="142"/>
      <c r="M42" s="66">
        <f t="shared" si="3"/>
        <v>0</v>
      </c>
      <c r="N42" s="145"/>
      <c r="O42" s="145"/>
      <c r="P42" s="145"/>
      <c r="Q42" s="146"/>
      <c r="R42" s="147"/>
      <c r="S42" s="94">
        <f t="shared" si="4"/>
        <v>0</v>
      </c>
      <c r="T42" s="155"/>
      <c r="U42" s="155"/>
      <c r="V42" s="155"/>
      <c r="W42" s="155"/>
      <c r="X42" s="155"/>
      <c r="Y42" s="21">
        <f t="shared" si="0"/>
        <v>0</v>
      </c>
      <c r="Z42" s="155"/>
      <c r="AA42" s="155"/>
      <c r="AB42" s="155"/>
      <c r="AC42" s="155"/>
      <c r="AD42" s="21">
        <f t="shared" si="1"/>
        <v>0</v>
      </c>
      <c r="AE42" s="36">
        <f t="shared" si="2"/>
        <v>0</v>
      </c>
    </row>
    <row r="43" spans="2:31" x14ac:dyDescent="0.3">
      <c r="B43" s="10">
        <v>30</v>
      </c>
      <c r="C43" s="138"/>
      <c r="D43" s="138"/>
      <c r="E43" s="209">
        <f>Poc.strana!$C$38</f>
        <v>0</v>
      </c>
      <c r="F43" s="138"/>
      <c r="G43" s="138"/>
      <c r="H43" s="138"/>
      <c r="I43" s="138"/>
      <c r="J43" s="209">
        <f>Poc.strana!$C$38</f>
        <v>0</v>
      </c>
      <c r="K43" s="138"/>
      <c r="L43" s="142"/>
      <c r="M43" s="66">
        <f t="shared" si="3"/>
        <v>0</v>
      </c>
      <c r="N43" s="145"/>
      <c r="O43" s="145"/>
      <c r="P43" s="145"/>
      <c r="Q43" s="146"/>
      <c r="R43" s="147"/>
      <c r="S43" s="94">
        <f t="shared" si="4"/>
        <v>0</v>
      </c>
      <c r="T43" s="155"/>
      <c r="U43" s="155"/>
      <c r="V43" s="155"/>
      <c r="W43" s="155"/>
      <c r="X43" s="155"/>
      <c r="Y43" s="21">
        <f t="shared" si="0"/>
        <v>0</v>
      </c>
      <c r="Z43" s="155"/>
      <c r="AA43" s="155"/>
      <c r="AB43" s="155"/>
      <c r="AC43" s="155"/>
      <c r="AD43" s="21">
        <f t="shared" si="1"/>
        <v>0</v>
      </c>
      <c r="AE43" s="36">
        <f t="shared" si="2"/>
        <v>0</v>
      </c>
    </row>
    <row r="44" spans="2:31" x14ac:dyDescent="0.3">
      <c r="B44" s="10">
        <v>31</v>
      </c>
      <c r="C44" s="138"/>
      <c r="D44" s="138"/>
      <c r="E44" s="209">
        <f>Poc.strana!$C$38</f>
        <v>0</v>
      </c>
      <c r="F44" s="138"/>
      <c r="G44" s="138"/>
      <c r="H44" s="138"/>
      <c r="I44" s="138"/>
      <c r="J44" s="209">
        <f>Poc.strana!$C$38</f>
        <v>0</v>
      </c>
      <c r="K44" s="138"/>
      <c r="L44" s="142"/>
      <c r="M44" s="66">
        <f t="shared" si="3"/>
        <v>0</v>
      </c>
      <c r="N44" s="145"/>
      <c r="O44" s="145"/>
      <c r="P44" s="145"/>
      <c r="Q44" s="146"/>
      <c r="R44" s="147"/>
      <c r="S44" s="94">
        <f t="shared" si="4"/>
        <v>0</v>
      </c>
      <c r="T44" s="155"/>
      <c r="U44" s="155"/>
      <c r="V44" s="155"/>
      <c r="W44" s="155"/>
      <c r="X44" s="155"/>
      <c r="Y44" s="21">
        <f t="shared" si="0"/>
        <v>0</v>
      </c>
      <c r="Z44" s="155"/>
      <c r="AA44" s="155"/>
      <c r="AB44" s="155"/>
      <c r="AC44" s="155"/>
      <c r="AD44" s="21">
        <f t="shared" si="1"/>
        <v>0</v>
      </c>
      <c r="AE44" s="36">
        <f t="shared" si="2"/>
        <v>0</v>
      </c>
    </row>
    <row r="45" spans="2:31" x14ac:dyDescent="0.3">
      <c r="B45" s="10">
        <v>32</v>
      </c>
      <c r="C45" s="138"/>
      <c r="D45" s="138"/>
      <c r="E45" s="209">
        <f>Poc.strana!$C$38</f>
        <v>0</v>
      </c>
      <c r="F45" s="138"/>
      <c r="G45" s="138"/>
      <c r="H45" s="138"/>
      <c r="I45" s="138"/>
      <c r="J45" s="209">
        <f>Poc.strana!$C$38</f>
        <v>0</v>
      </c>
      <c r="K45" s="138"/>
      <c r="L45" s="142"/>
      <c r="M45" s="66">
        <f t="shared" si="3"/>
        <v>0</v>
      </c>
      <c r="N45" s="145"/>
      <c r="O45" s="145"/>
      <c r="P45" s="145"/>
      <c r="Q45" s="146"/>
      <c r="R45" s="147"/>
      <c r="S45" s="94">
        <f t="shared" si="4"/>
        <v>0</v>
      </c>
      <c r="T45" s="155"/>
      <c r="U45" s="155"/>
      <c r="V45" s="155"/>
      <c r="W45" s="155"/>
      <c r="X45" s="155"/>
      <c r="Y45" s="21">
        <f t="shared" si="0"/>
        <v>0</v>
      </c>
      <c r="Z45" s="155"/>
      <c r="AA45" s="155"/>
      <c r="AB45" s="155"/>
      <c r="AC45" s="155"/>
      <c r="AD45" s="21">
        <f t="shared" si="1"/>
        <v>0</v>
      </c>
      <c r="AE45" s="36">
        <f t="shared" si="2"/>
        <v>0</v>
      </c>
    </row>
    <row r="46" spans="2:31" x14ac:dyDescent="0.3">
      <c r="B46" s="10">
        <v>33</v>
      </c>
      <c r="C46" s="138"/>
      <c r="D46" s="138"/>
      <c r="E46" s="209">
        <f>Poc.strana!$C$38</f>
        <v>0</v>
      </c>
      <c r="F46" s="138"/>
      <c r="G46" s="138"/>
      <c r="H46" s="138"/>
      <c r="I46" s="138"/>
      <c r="J46" s="209">
        <f>Poc.strana!$C$38</f>
        <v>0</v>
      </c>
      <c r="K46" s="138"/>
      <c r="L46" s="142"/>
      <c r="M46" s="66">
        <f t="shared" si="3"/>
        <v>0</v>
      </c>
      <c r="N46" s="145"/>
      <c r="O46" s="145"/>
      <c r="P46" s="145"/>
      <c r="Q46" s="146"/>
      <c r="R46" s="147"/>
      <c r="S46" s="94">
        <f t="shared" si="4"/>
        <v>0</v>
      </c>
      <c r="T46" s="155"/>
      <c r="U46" s="155"/>
      <c r="V46" s="155"/>
      <c r="W46" s="155"/>
      <c r="X46" s="155"/>
      <c r="Y46" s="21">
        <f t="shared" si="0"/>
        <v>0</v>
      </c>
      <c r="Z46" s="155"/>
      <c r="AA46" s="155"/>
      <c r="AB46" s="155"/>
      <c r="AC46" s="155"/>
      <c r="AD46" s="21">
        <f t="shared" ref="AD46:AD113" si="5">SUM(Z46:AC46)</f>
        <v>0</v>
      </c>
      <c r="AE46" s="36">
        <f t="shared" si="2"/>
        <v>0</v>
      </c>
    </row>
    <row r="47" spans="2:31" x14ac:dyDescent="0.3">
      <c r="B47" s="10">
        <v>34</v>
      </c>
      <c r="C47" s="138"/>
      <c r="D47" s="138"/>
      <c r="E47" s="209">
        <f>Poc.strana!$C$38</f>
        <v>0</v>
      </c>
      <c r="F47" s="138"/>
      <c r="G47" s="138"/>
      <c r="H47" s="138"/>
      <c r="I47" s="138"/>
      <c r="J47" s="209">
        <f>Poc.strana!$C$38</f>
        <v>0</v>
      </c>
      <c r="K47" s="138"/>
      <c r="L47" s="142"/>
      <c r="M47" s="66">
        <f t="shared" si="3"/>
        <v>0</v>
      </c>
      <c r="N47" s="145"/>
      <c r="O47" s="145"/>
      <c r="P47" s="145"/>
      <c r="Q47" s="146"/>
      <c r="R47" s="147"/>
      <c r="S47" s="94">
        <f t="shared" si="4"/>
        <v>0</v>
      </c>
      <c r="T47" s="155"/>
      <c r="U47" s="155"/>
      <c r="V47" s="155"/>
      <c r="W47" s="155"/>
      <c r="X47" s="155"/>
      <c r="Y47" s="21">
        <f t="shared" si="0"/>
        <v>0</v>
      </c>
      <c r="Z47" s="155"/>
      <c r="AA47" s="155"/>
      <c r="AB47" s="155"/>
      <c r="AC47" s="155"/>
      <c r="AD47" s="21">
        <f t="shared" si="5"/>
        <v>0</v>
      </c>
      <c r="AE47" s="36">
        <f t="shared" si="2"/>
        <v>0</v>
      </c>
    </row>
    <row r="48" spans="2:31" x14ac:dyDescent="0.3">
      <c r="B48" s="10">
        <v>35</v>
      </c>
      <c r="C48" s="138"/>
      <c r="D48" s="138"/>
      <c r="E48" s="209">
        <f>Poc.strana!$C$38</f>
        <v>0</v>
      </c>
      <c r="F48" s="138"/>
      <c r="G48" s="138"/>
      <c r="H48" s="138"/>
      <c r="I48" s="138"/>
      <c r="J48" s="209">
        <f>Poc.strana!$C$38</f>
        <v>0</v>
      </c>
      <c r="K48" s="138"/>
      <c r="L48" s="142"/>
      <c r="M48" s="66">
        <f t="shared" si="3"/>
        <v>0</v>
      </c>
      <c r="N48" s="145"/>
      <c r="O48" s="145"/>
      <c r="P48" s="145"/>
      <c r="Q48" s="146"/>
      <c r="R48" s="147"/>
      <c r="S48" s="94">
        <f t="shared" si="4"/>
        <v>0</v>
      </c>
      <c r="T48" s="155"/>
      <c r="U48" s="155"/>
      <c r="V48" s="155"/>
      <c r="W48" s="155"/>
      <c r="X48" s="155"/>
      <c r="Y48" s="21">
        <f t="shared" si="0"/>
        <v>0</v>
      </c>
      <c r="Z48" s="155"/>
      <c r="AA48" s="155"/>
      <c r="AB48" s="155"/>
      <c r="AC48" s="155"/>
      <c r="AD48" s="21">
        <f t="shared" si="5"/>
        <v>0</v>
      </c>
      <c r="AE48" s="36">
        <f t="shared" si="2"/>
        <v>0</v>
      </c>
    </row>
    <row r="49" spans="2:31" x14ac:dyDescent="0.3">
      <c r="B49" s="10">
        <v>36</v>
      </c>
      <c r="C49" s="138"/>
      <c r="D49" s="138"/>
      <c r="E49" s="209">
        <f>Poc.strana!$C$38</f>
        <v>0</v>
      </c>
      <c r="F49" s="138"/>
      <c r="G49" s="138"/>
      <c r="H49" s="138"/>
      <c r="I49" s="138"/>
      <c r="J49" s="209">
        <f>Poc.strana!$C$38</f>
        <v>0</v>
      </c>
      <c r="K49" s="138"/>
      <c r="L49" s="142"/>
      <c r="M49" s="66">
        <f t="shared" si="3"/>
        <v>0</v>
      </c>
      <c r="N49" s="145"/>
      <c r="O49" s="145"/>
      <c r="P49" s="145"/>
      <c r="Q49" s="146"/>
      <c r="R49" s="147"/>
      <c r="S49" s="94">
        <f t="shared" si="4"/>
        <v>0</v>
      </c>
      <c r="T49" s="155"/>
      <c r="U49" s="155"/>
      <c r="V49" s="155"/>
      <c r="W49" s="155"/>
      <c r="X49" s="155"/>
      <c r="Y49" s="21">
        <f t="shared" si="0"/>
        <v>0</v>
      </c>
      <c r="Z49" s="155"/>
      <c r="AA49" s="155"/>
      <c r="AB49" s="155"/>
      <c r="AC49" s="155"/>
      <c r="AD49" s="21">
        <f t="shared" si="5"/>
        <v>0</v>
      </c>
      <c r="AE49" s="36">
        <f t="shared" si="2"/>
        <v>0</v>
      </c>
    </row>
    <row r="50" spans="2:31" x14ac:dyDescent="0.3">
      <c r="B50" s="10">
        <v>37</v>
      </c>
      <c r="C50" s="138"/>
      <c r="D50" s="138"/>
      <c r="E50" s="209">
        <f>Poc.strana!$C$38</f>
        <v>0</v>
      </c>
      <c r="F50" s="138"/>
      <c r="G50" s="138"/>
      <c r="H50" s="138"/>
      <c r="I50" s="138"/>
      <c r="J50" s="209">
        <f>Poc.strana!$C$38</f>
        <v>0</v>
      </c>
      <c r="K50" s="138"/>
      <c r="L50" s="142"/>
      <c r="M50" s="66">
        <f t="shared" si="3"/>
        <v>0</v>
      </c>
      <c r="N50" s="145"/>
      <c r="O50" s="145"/>
      <c r="P50" s="145"/>
      <c r="Q50" s="146"/>
      <c r="R50" s="147"/>
      <c r="S50" s="94">
        <f t="shared" si="4"/>
        <v>0</v>
      </c>
      <c r="T50" s="155"/>
      <c r="U50" s="155"/>
      <c r="V50" s="155"/>
      <c r="W50" s="155"/>
      <c r="X50" s="155"/>
      <c r="Y50" s="21">
        <f t="shared" si="0"/>
        <v>0</v>
      </c>
      <c r="Z50" s="155"/>
      <c r="AA50" s="155"/>
      <c r="AB50" s="155"/>
      <c r="AC50" s="155"/>
      <c r="AD50" s="21">
        <f t="shared" si="5"/>
        <v>0</v>
      </c>
      <c r="AE50" s="36">
        <f t="shared" si="2"/>
        <v>0</v>
      </c>
    </row>
    <row r="51" spans="2:31" x14ac:dyDescent="0.3">
      <c r="B51" s="10">
        <v>38</v>
      </c>
      <c r="C51" s="138"/>
      <c r="D51" s="138"/>
      <c r="E51" s="209">
        <f>Poc.strana!$C$38</f>
        <v>0</v>
      </c>
      <c r="F51" s="138"/>
      <c r="G51" s="138"/>
      <c r="H51" s="138"/>
      <c r="I51" s="138"/>
      <c r="J51" s="209">
        <f>Poc.strana!$C$38</f>
        <v>0</v>
      </c>
      <c r="K51" s="138"/>
      <c r="L51" s="142"/>
      <c r="M51" s="66">
        <f t="shared" si="3"/>
        <v>0</v>
      </c>
      <c r="N51" s="145"/>
      <c r="O51" s="145"/>
      <c r="P51" s="145"/>
      <c r="Q51" s="146"/>
      <c r="R51" s="147"/>
      <c r="S51" s="94">
        <f t="shared" si="4"/>
        <v>0</v>
      </c>
      <c r="T51" s="155"/>
      <c r="U51" s="155"/>
      <c r="V51" s="155"/>
      <c r="W51" s="155"/>
      <c r="X51" s="155"/>
      <c r="Y51" s="21">
        <f t="shared" si="0"/>
        <v>0</v>
      </c>
      <c r="Z51" s="155"/>
      <c r="AA51" s="155"/>
      <c r="AB51" s="155"/>
      <c r="AC51" s="155"/>
      <c r="AD51" s="21">
        <f t="shared" si="5"/>
        <v>0</v>
      </c>
      <c r="AE51" s="36">
        <f t="shared" si="2"/>
        <v>0</v>
      </c>
    </row>
    <row r="52" spans="2:31" x14ac:dyDescent="0.3">
      <c r="B52" s="10">
        <v>39</v>
      </c>
      <c r="C52" s="138"/>
      <c r="D52" s="138"/>
      <c r="E52" s="209">
        <f>Poc.strana!$C$38</f>
        <v>0</v>
      </c>
      <c r="F52" s="138"/>
      <c r="G52" s="138"/>
      <c r="H52" s="138"/>
      <c r="I52" s="138"/>
      <c r="J52" s="209">
        <f>Poc.strana!$C$38</f>
        <v>0</v>
      </c>
      <c r="K52" s="138"/>
      <c r="L52" s="142"/>
      <c r="M52" s="66">
        <f t="shared" si="3"/>
        <v>0</v>
      </c>
      <c r="N52" s="145"/>
      <c r="O52" s="145"/>
      <c r="P52" s="145"/>
      <c r="Q52" s="146"/>
      <c r="R52" s="147"/>
      <c r="S52" s="94">
        <f t="shared" si="4"/>
        <v>0</v>
      </c>
      <c r="T52" s="155"/>
      <c r="U52" s="155"/>
      <c r="V52" s="155"/>
      <c r="W52" s="155"/>
      <c r="X52" s="155"/>
      <c r="Y52" s="21">
        <f t="shared" si="0"/>
        <v>0</v>
      </c>
      <c r="Z52" s="155"/>
      <c r="AA52" s="155"/>
      <c r="AB52" s="155"/>
      <c r="AC52" s="155"/>
      <c r="AD52" s="21">
        <f t="shared" si="5"/>
        <v>0</v>
      </c>
      <c r="AE52" s="36">
        <f t="shared" si="2"/>
        <v>0</v>
      </c>
    </row>
    <row r="53" spans="2:31" x14ac:dyDescent="0.3">
      <c r="B53" s="10">
        <v>40</v>
      </c>
      <c r="C53" s="138"/>
      <c r="D53" s="138"/>
      <c r="E53" s="209">
        <f>Poc.strana!$C$38</f>
        <v>0</v>
      </c>
      <c r="F53" s="138"/>
      <c r="G53" s="138"/>
      <c r="H53" s="138"/>
      <c r="I53" s="138"/>
      <c r="J53" s="209">
        <f>Poc.strana!$C$38</f>
        <v>0</v>
      </c>
      <c r="K53" s="138"/>
      <c r="L53" s="142"/>
      <c r="M53" s="66">
        <f t="shared" si="3"/>
        <v>0</v>
      </c>
      <c r="N53" s="145"/>
      <c r="O53" s="145"/>
      <c r="P53" s="145"/>
      <c r="Q53" s="146"/>
      <c r="R53" s="147"/>
      <c r="S53" s="94">
        <f t="shared" si="4"/>
        <v>0</v>
      </c>
      <c r="T53" s="155"/>
      <c r="U53" s="155"/>
      <c r="V53" s="155"/>
      <c r="W53" s="155"/>
      <c r="X53" s="155"/>
      <c r="Y53" s="21">
        <f t="shared" si="0"/>
        <v>0</v>
      </c>
      <c r="Z53" s="155"/>
      <c r="AA53" s="155"/>
      <c r="AB53" s="155"/>
      <c r="AC53" s="155"/>
      <c r="AD53" s="21">
        <f t="shared" si="5"/>
        <v>0</v>
      </c>
      <c r="AE53" s="36">
        <f t="shared" si="2"/>
        <v>0</v>
      </c>
    </row>
    <row r="54" spans="2:31" x14ac:dyDescent="0.3">
      <c r="B54" s="10">
        <v>41</v>
      </c>
      <c r="C54" s="138"/>
      <c r="D54" s="138"/>
      <c r="E54" s="209">
        <f>Poc.strana!$C$38</f>
        <v>0</v>
      </c>
      <c r="F54" s="138"/>
      <c r="G54" s="138"/>
      <c r="H54" s="138"/>
      <c r="I54" s="138"/>
      <c r="J54" s="209">
        <f>Poc.strana!$C$38</f>
        <v>0</v>
      </c>
      <c r="K54" s="138"/>
      <c r="L54" s="142"/>
      <c r="M54" s="66">
        <f t="shared" si="3"/>
        <v>0</v>
      </c>
      <c r="N54" s="145"/>
      <c r="O54" s="145"/>
      <c r="P54" s="145"/>
      <c r="Q54" s="146"/>
      <c r="R54" s="147"/>
      <c r="S54" s="94">
        <f t="shared" si="4"/>
        <v>0</v>
      </c>
      <c r="T54" s="155"/>
      <c r="U54" s="155"/>
      <c r="V54" s="155"/>
      <c r="W54" s="155"/>
      <c r="X54" s="155"/>
      <c r="Y54" s="21">
        <f t="shared" si="0"/>
        <v>0</v>
      </c>
      <c r="Z54" s="155"/>
      <c r="AA54" s="155"/>
      <c r="AB54" s="155"/>
      <c r="AC54" s="155"/>
      <c r="AD54" s="21">
        <f t="shared" si="5"/>
        <v>0</v>
      </c>
      <c r="AE54" s="36">
        <f t="shared" si="2"/>
        <v>0</v>
      </c>
    </row>
    <row r="55" spans="2:31" x14ac:dyDescent="0.3">
      <c r="B55" s="10">
        <v>42</v>
      </c>
      <c r="C55" s="138"/>
      <c r="D55" s="138"/>
      <c r="E55" s="209">
        <f>Poc.strana!$C$38</f>
        <v>0</v>
      </c>
      <c r="F55" s="138"/>
      <c r="G55" s="138"/>
      <c r="H55" s="138"/>
      <c r="I55" s="138"/>
      <c r="J55" s="209">
        <f>Poc.strana!$C$38</f>
        <v>0</v>
      </c>
      <c r="K55" s="138"/>
      <c r="L55" s="142"/>
      <c r="M55" s="66">
        <f t="shared" si="3"/>
        <v>0</v>
      </c>
      <c r="N55" s="145"/>
      <c r="O55" s="145"/>
      <c r="P55" s="145"/>
      <c r="Q55" s="146"/>
      <c r="R55" s="147"/>
      <c r="S55" s="94">
        <f t="shared" si="4"/>
        <v>0</v>
      </c>
      <c r="T55" s="155"/>
      <c r="U55" s="155"/>
      <c r="V55" s="155"/>
      <c r="W55" s="155"/>
      <c r="X55" s="155"/>
      <c r="Y55" s="21">
        <f t="shared" si="0"/>
        <v>0</v>
      </c>
      <c r="Z55" s="155"/>
      <c r="AA55" s="155"/>
      <c r="AB55" s="155"/>
      <c r="AC55" s="155"/>
      <c r="AD55" s="21">
        <f t="shared" si="5"/>
        <v>0</v>
      </c>
      <c r="AE55" s="36">
        <f t="shared" si="2"/>
        <v>0</v>
      </c>
    </row>
    <row r="56" spans="2:31" x14ac:dyDescent="0.3">
      <c r="B56" s="10">
        <v>43</v>
      </c>
      <c r="C56" s="138"/>
      <c r="D56" s="138"/>
      <c r="E56" s="209">
        <f>Poc.strana!$C$38</f>
        <v>0</v>
      </c>
      <c r="F56" s="138"/>
      <c r="G56" s="138"/>
      <c r="H56" s="138"/>
      <c r="I56" s="138"/>
      <c r="J56" s="209">
        <f>Poc.strana!$C$38</f>
        <v>0</v>
      </c>
      <c r="K56" s="138"/>
      <c r="L56" s="142"/>
      <c r="M56" s="66">
        <f t="shared" si="3"/>
        <v>0</v>
      </c>
      <c r="N56" s="145"/>
      <c r="O56" s="145"/>
      <c r="P56" s="145"/>
      <c r="Q56" s="146"/>
      <c r="R56" s="147"/>
      <c r="S56" s="94">
        <f t="shared" si="4"/>
        <v>0</v>
      </c>
      <c r="T56" s="155"/>
      <c r="U56" s="155"/>
      <c r="V56" s="155"/>
      <c r="W56" s="155"/>
      <c r="X56" s="155"/>
      <c r="Y56" s="21">
        <f t="shared" si="0"/>
        <v>0</v>
      </c>
      <c r="Z56" s="155"/>
      <c r="AA56" s="155"/>
      <c r="AB56" s="155"/>
      <c r="AC56" s="155"/>
      <c r="AD56" s="21">
        <f t="shared" si="5"/>
        <v>0</v>
      </c>
      <c r="AE56" s="36">
        <f t="shared" si="2"/>
        <v>0</v>
      </c>
    </row>
    <row r="57" spans="2:31" x14ac:dyDescent="0.3">
      <c r="B57" s="10">
        <v>44</v>
      </c>
      <c r="C57" s="138"/>
      <c r="D57" s="138"/>
      <c r="E57" s="209">
        <f>Poc.strana!$C$38</f>
        <v>0</v>
      </c>
      <c r="F57" s="138"/>
      <c r="G57" s="138"/>
      <c r="H57" s="138"/>
      <c r="I57" s="138"/>
      <c r="J57" s="209">
        <f>Poc.strana!$C$38</f>
        <v>0</v>
      </c>
      <c r="K57" s="138"/>
      <c r="L57" s="142"/>
      <c r="M57" s="66">
        <f t="shared" si="3"/>
        <v>0</v>
      </c>
      <c r="N57" s="145"/>
      <c r="O57" s="145"/>
      <c r="P57" s="145"/>
      <c r="Q57" s="146"/>
      <c r="R57" s="147"/>
      <c r="S57" s="94">
        <f t="shared" si="4"/>
        <v>0</v>
      </c>
      <c r="T57" s="155"/>
      <c r="U57" s="155"/>
      <c r="V57" s="155"/>
      <c r="W57" s="155"/>
      <c r="X57" s="155"/>
      <c r="Y57" s="21">
        <f t="shared" si="0"/>
        <v>0</v>
      </c>
      <c r="Z57" s="155"/>
      <c r="AA57" s="155"/>
      <c r="AB57" s="155"/>
      <c r="AC57" s="155"/>
      <c r="AD57" s="21">
        <f t="shared" si="5"/>
        <v>0</v>
      </c>
      <c r="AE57" s="36">
        <f t="shared" si="2"/>
        <v>0</v>
      </c>
    </row>
    <row r="58" spans="2:31" x14ac:dyDescent="0.3">
      <c r="B58" s="10">
        <v>45</v>
      </c>
      <c r="C58" s="138"/>
      <c r="D58" s="138"/>
      <c r="E58" s="209">
        <f>Poc.strana!$C$38</f>
        <v>0</v>
      </c>
      <c r="F58" s="138"/>
      <c r="G58" s="138"/>
      <c r="H58" s="138"/>
      <c r="I58" s="138"/>
      <c r="J58" s="209">
        <f>Poc.strana!$C$38</f>
        <v>0</v>
      </c>
      <c r="K58" s="138"/>
      <c r="L58" s="142"/>
      <c r="M58" s="66">
        <f t="shared" si="3"/>
        <v>0</v>
      </c>
      <c r="N58" s="145"/>
      <c r="O58" s="145"/>
      <c r="P58" s="145"/>
      <c r="Q58" s="146"/>
      <c r="R58" s="147"/>
      <c r="S58" s="94">
        <f t="shared" si="4"/>
        <v>0</v>
      </c>
      <c r="T58" s="155"/>
      <c r="U58" s="155"/>
      <c r="V58" s="155"/>
      <c r="W58" s="155"/>
      <c r="X58" s="155"/>
      <c r="Y58" s="21">
        <f t="shared" si="0"/>
        <v>0</v>
      </c>
      <c r="Z58" s="155"/>
      <c r="AA58" s="155"/>
      <c r="AB58" s="155"/>
      <c r="AC58" s="155"/>
      <c r="AD58" s="21">
        <f t="shared" si="5"/>
        <v>0</v>
      </c>
      <c r="AE58" s="36">
        <f t="shared" si="2"/>
        <v>0</v>
      </c>
    </row>
    <row r="59" spans="2:31" x14ac:dyDescent="0.3">
      <c r="B59" s="10">
        <v>46</v>
      </c>
      <c r="C59" s="138"/>
      <c r="D59" s="138"/>
      <c r="E59" s="209">
        <f>Poc.strana!$C$38</f>
        <v>0</v>
      </c>
      <c r="F59" s="138"/>
      <c r="G59" s="138"/>
      <c r="H59" s="138"/>
      <c r="I59" s="138"/>
      <c r="J59" s="209">
        <f>Poc.strana!$C$38</f>
        <v>0</v>
      </c>
      <c r="K59" s="138"/>
      <c r="L59" s="142"/>
      <c r="M59" s="66">
        <f t="shared" si="3"/>
        <v>0</v>
      </c>
      <c r="N59" s="145"/>
      <c r="O59" s="145"/>
      <c r="P59" s="145"/>
      <c r="Q59" s="146"/>
      <c r="R59" s="147"/>
      <c r="S59" s="94">
        <f t="shared" si="4"/>
        <v>0</v>
      </c>
      <c r="T59" s="155"/>
      <c r="U59" s="155"/>
      <c r="V59" s="155"/>
      <c r="W59" s="155"/>
      <c r="X59" s="155"/>
      <c r="Y59" s="21">
        <f t="shared" si="0"/>
        <v>0</v>
      </c>
      <c r="Z59" s="155"/>
      <c r="AA59" s="155"/>
      <c r="AB59" s="155"/>
      <c r="AC59" s="155"/>
      <c r="AD59" s="21">
        <f t="shared" si="5"/>
        <v>0</v>
      </c>
      <c r="AE59" s="36">
        <f t="shared" si="2"/>
        <v>0</v>
      </c>
    </row>
    <row r="60" spans="2:31" x14ac:dyDescent="0.3">
      <c r="B60" s="10">
        <v>47</v>
      </c>
      <c r="C60" s="138"/>
      <c r="D60" s="138"/>
      <c r="E60" s="209">
        <f>Poc.strana!$C$38</f>
        <v>0</v>
      </c>
      <c r="F60" s="138"/>
      <c r="G60" s="138"/>
      <c r="H60" s="138"/>
      <c r="I60" s="138"/>
      <c r="J60" s="209">
        <f>Poc.strana!$C$38</f>
        <v>0</v>
      </c>
      <c r="K60" s="138"/>
      <c r="L60" s="142"/>
      <c r="M60" s="66">
        <f t="shared" si="3"/>
        <v>0</v>
      </c>
      <c r="N60" s="145"/>
      <c r="O60" s="145"/>
      <c r="P60" s="145"/>
      <c r="Q60" s="146"/>
      <c r="R60" s="147"/>
      <c r="S60" s="94">
        <f t="shared" si="4"/>
        <v>0</v>
      </c>
      <c r="T60" s="155"/>
      <c r="U60" s="155"/>
      <c r="V60" s="155"/>
      <c r="W60" s="155"/>
      <c r="X60" s="155"/>
      <c r="Y60" s="21">
        <f t="shared" si="0"/>
        <v>0</v>
      </c>
      <c r="Z60" s="155"/>
      <c r="AA60" s="155"/>
      <c r="AB60" s="155"/>
      <c r="AC60" s="155"/>
      <c r="AD60" s="21">
        <f t="shared" si="5"/>
        <v>0</v>
      </c>
      <c r="AE60" s="36">
        <f t="shared" si="2"/>
        <v>0</v>
      </c>
    </row>
    <row r="61" spans="2:31" x14ac:dyDescent="0.3">
      <c r="B61" s="10">
        <v>48</v>
      </c>
      <c r="C61" s="138"/>
      <c r="D61" s="138"/>
      <c r="E61" s="209">
        <f>Poc.strana!$C$38</f>
        <v>0</v>
      </c>
      <c r="F61" s="138"/>
      <c r="G61" s="138"/>
      <c r="H61" s="138"/>
      <c r="I61" s="138"/>
      <c r="J61" s="209">
        <f>Poc.strana!$C$38</f>
        <v>0</v>
      </c>
      <c r="K61" s="138"/>
      <c r="L61" s="142"/>
      <c r="M61" s="66">
        <f t="shared" si="3"/>
        <v>0</v>
      </c>
      <c r="N61" s="145"/>
      <c r="O61" s="145"/>
      <c r="P61" s="145"/>
      <c r="Q61" s="146"/>
      <c r="R61" s="147"/>
      <c r="S61" s="94">
        <f t="shared" si="4"/>
        <v>0</v>
      </c>
      <c r="T61" s="155"/>
      <c r="U61" s="155"/>
      <c r="V61" s="155"/>
      <c r="W61" s="155"/>
      <c r="X61" s="155"/>
      <c r="Y61" s="21">
        <f t="shared" si="0"/>
        <v>0</v>
      </c>
      <c r="Z61" s="155"/>
      <c r="AA61" s="155"/>
      <c r="AB61" s="155"/>
      <c r="AC61" s="155"/>
      <c r="AD61" s="21">
        <f t="shared" si="5"/>
        <v>0</v>
      </c>
      <c r="AE61" s="36">
        <f t="shared" si="2"/>
        <v>0</v>
      </c>
    </row>
    <row r="62" spans="2:31" x14ac:dyDescent="0.3">
      <c r="B62" s="10">
        <v>49</v>
      </c>
      <c r="C62" s="138"/>
      <c r="D62" s="138"/>
      <c r="E62" s="209">
        <f>Poc.strana!$C$38</f>
        <v>0</v>
      </c>
      <c r="F62" s="138"/>
      <c r="G62" s="138"/>
      <c r="H62" s="138"/>
      <c r="I62" s="138"/>
      <c r="J62" s="209">
        <f>Poc.strana!$C$38</f>
        <v>0</v>
      </c>
      <c r="K62" s="138"/>
      <c r="L62" s="142"/>
      <c r="M62" s="66">
        <f t="shared" si="3"/>
        <v>0</v>
      </c>
      <c r="N62" s="145"/>
      <c r="O62" s="145"/>
      <c r="P62" s="145"/>
      <c r="Q62" s="146"/>
      <c r="R62" s="147"/>
      <c r="S62" s="94">
        <f t="shared" si="4"/>
        <v>0</v>
      </c>
      <c r="T62" s="155"/>
      <c r="U62" s="155"/>
      <c r="V62" s="155"/>
      <c r="W62" s="155"/>
      <c r="X62" s="155"/>
      <c r="Y62" s="21">
        <f t="shared" si="0"/>
        <v>0</v>
      </c>
      <c r="Z62" s="155"/>
      <c r="AA62" s="155"/>
      <c r="AB62" s="155"/>
      <c r="AC62" s="155"/>
      <c r="AD62" s="21">
        <f t="shared" si="5"/>
        <v>0</v>
      </c>
      <c r="AE62" s="36">
        <f t="shared" si="2"/>
        <v>0</v>
      </c>
    </row>
    <row r="63" spans="2:31" x14ac:dyDescent="0.3">
      <c r="B63" s="10">
        <v>50</v>
      </c>
      <c r="C63" s="138"/>
      <c r="D63" s="138"/>
      <c r="E63" s="209">
        <f>Poc.strana!$C$38</f>
        <v>0</v>
      </c>
      <c r="F63" s="138"/>
      <c r="G63" s="138"/>
      <c r="H63" s="138"/>
      <c r="I63" s="138"/>
      <c r="J63" s="209">
        <f>Poc.strana!$C$38</f>
        <v>0</v>
      </c>
      <c r="K63" s="138"/>
      <c r="L63" s="142"/>
      <c r="M63" s="66">
        <f t="shared" si="3"/>
        <v>0</v>
      </c>
      <c r="N63" s="145"/>
      <c r="O63" s="145"/>
      <c r="P63" s="145"/>
      <c r="Q63" s="146"/>
      <c r="R63" s="147"/>
      <c r="S63" s="94">
        <f t="shared" si="4"/>
        <v>0</v>
      </c>
      <c r="T63" s="155"/>
      <c r="U63" s="155"/>
      <c r="V63" s="155"/>
      <c r="W63" s="155"/>
      <c r="X63" s="155"/>
      <c r="Y63" s="21">
        <f t="shared" si="0"/>
        <v>0</v>
      </c>
      <c r="Z63" s="155"/>
      <c r="AA63" s="155"/>
      <c r="AB63" s="155"/>
      <c r="AC63" s="155"/>
      <c r="AD63" s="21">
        <f t="shared" si="5"/>
        <v>0</v>
      </c>
      <c r="AE63" s="36">
        <f t="shared" si="2"/>
        <v>0</v>
      </c>
    </row>
    <row r="64" spans="2:31" x14ac:dyDescent="0.3">
      <c r="B64" s="10">
        <v>51</v>
      </c>
      <c r="C64" s="138"/>
      <c r="D64" s="138"/>
      <c r="E64" s="209">
        <f>Poc.strana!$C$38</f>
        <v>0</v>
      </c>
      <c r="F64" s="138"/>
      <c r="G64" s="138"/>
      <c r="H64" s="138"/>
      <c r="I64" s="138"/>
      <c r="J64" s="209">
        <f>Poc.strana!$C$38</f>
        <v>0</v>
      </c>
      <c r="K64" s="138"/>
      <c r="L64" s="142"/>
      <c r="M64" s="66">
        <f t="shared" si="3"/>
        <v>0</v>
      </c>
      <c r="N64" s="145"/>
      <c r="O64" s="145"/>
      <c r="P64" s="145"/>
      <c r="Q64" s="146"/>
      <c r="R64" s="147"/>
      <c r="S64" s="94">
        <f t="shared" si="4"/>
        <v>0</v>
      </c>
      <c r="T64" s="155"/>
      <c r="U64" s="155"/>
      <c r="V64" s="155"/>
      <c r="W64" s="155"/>
      <c r="X64" s="155"/>
      <c r="Y64" s="21">
        <f t="shared" si="0"/>
        <v>0</v>
      </c>
      <c r="Z64" s="155"/>
      <c r="AA64" s="155"/>
      <c r="AB64" s="155"/>
      <c r="AC64" s="155"/>
      <c r="AD64" s="21">
        <f t="shared" si="5"/>
        <v>0</v>
      </c>
      <c r="AE64" s="36">
        <f t="shared" si="2"/>
        <v>0</v>
      </c>
    </row>
    <row r="65" spans="2:31" x14ac:dyDescent="0.3">
      <c r="B65" s="10">
        <v>52</v>
      </c>
      <c r="C65" s="138"/>
      <c r="D65" s="138"/>
      <c r="E65" s="209">
        <f>Poc.strana!$C$38</f>
        <v>0</v>
      </c>
      <c r="F65" s="138"/>
      <c r="G65" s="138"/>
      <c r="H65" s="138"/>
      <c r="I65" s="138"/>
      <c r="J65" s="209">
        <f>Poc.strana!$C$38</f>
        <v>0</v>
      </c>
      <c r="K65" s="138"/>
      <c r="L65" s="142"/>
      <c r="M65" s="66">
        <f t="shared" si="3"/>
        <v>0</v>
      </c>
      <c r="N65" s="145"/>
      <c r="O65" s="145"/>
      <c r="P65" s="145"/>
      <c r="Q65" s="146"/>
      <c r="R65" s="147"/>
      <c r="S65" s="94">
        <f t="shared" si="4"/>
        <v>0</v>
      </c>
      <c r="T65" s="155"/>
      <c r="U65" s="155"/>
      <c r="V65" s="155"/>
      <c r="W65" s="155"/>
      <c r="X65" s="155"/>
      <c r="Y65" s="21">
        <f t="shared" si="0"/>
        <v>0</v>
      </c>
      <c r="Z65" s="155"/>
      <c r="AA65" s="155"/>
      <c r="AB65" s="155"/>
      <c r="AC65" s="155"/>
      <c r="AD65" s="21">
        <f t="shared" si="5"/>
        <v>0</v>
      </c>
      <c r="AE65" s="36">
        <f t="shared" si="2"/>
        <v>0</v>
      </c>
    </row>
    <row r="66" spans="2:31" x14ac:dyDescent="0.3">
      <c r="B66" s="10">
        <v>53</v>
      </c>
      <c r="C66" s="138"/>
      <c r="D66" s="138"/>
      <c r="E66" s="209">
        <f>Poc.strana!$C$38</f>
        <v>0</v>
      </c>
      <c r="F66" s="138"/>
      <c r="G66" s="138"/>
      <c r="H66" s="138"/>
      <c r="I66" s="138"/>
      <c r="J66" s="209">
        <f>Poc.strana!$C$38</f>
        <v>0</v>
      </c>
      <c r="K66" s="138"/>
      <c r="L66" s="142"/>
      <c r="M66" s="66">
        <f t="shared" si="3"/>
        <v>0</v>
      </c>
      <c r="N66" s="145"/>
      <c r="O66" s="145"/>
      <c r="P66" s="145"/>
      <c r="Q66" s="146"/>
      <c r="R66" s="147"/>
      <c r="S66" s="94">
        <f t="shared" si="4"/>
        <v>0</v>
      </c>
      <c r="T66" s="155"/>
      <c r="U66" s="155"/>
      <c r="V66" s="155"/>
      <c r="W66" s="155"/>
      <c r="X66" s="155"/>
      <c r="Y66" s="21">
        <f t="shared" si="0"/>
        <v>0</v>
      </c>
      <c r="Z66" s="155"/>
      <c r="AA66" s="155"/>
      <c r="AB66" s="155"/>
      <c r="AC66" s="155"/>
      <c r="AD66" s="21">
        <f t="shared" si="5"/>
        <v>0</v>
      </c>
      <c r="AE66" s="36">
        <f t="shared" si="2"/>
        <v>0</v>
      </c>
    </row>
    <row r="67" spans="2:31" x14ac:dyDescent="0.3">
      <c r="B67" s="10">
        <v>54</v>
      </c>
      <c r="C67" s="138"/>
      <c r="D67" s="138"/>
      <c r="E67" s="209">
        <f>Poc.strana!$C$38</f>
        <v>0</v>
      </c>
      <c r="F67" s="138"/>
      <c r="G67" s="138"/>
      <c r="H67" s="138"/>
      <c r="I67" s="138"/>
      <c r="J67" s="209">
        <f>Poc.strana!$C$38</f>
        <v>0</v>
      </c>
      <c r="K67" s="138"/>
      <c r="L67" s="142"/>
      <c r="M67" s="66">
        <f t="shared" si="3"/>
        <v>0</v>
      </c>
      <c r="N67" s="145"/>
      <c r="O67" s="145"/>
      <c r="P67" s="145"/>
      <c r="Q67" s="146"/>
      <c r="R67" s="147"/>
      <c r="S67" s="94">
        <f t="shared" si="4"/>
        <v>0</v>
      </c>
      <c r="T67" s="155"/>
      <c r="U67" s="155"/>
      <c r="V67" s="155"/>
      <c r="W67" s="155"/>
      <c r="X67" s="155"/>
      <c r="Y67" s="21">
        <f t="shared" si="0"/>
        <v>0</v>
      </c>
      <c r="Z67" s="155"/>
      <c r="AA67" s="155"/>
      <c r="AB67" s="155"/>
      <c r="AC67" s="155"/>
      <c r="AD67" s="21">
        <f t="shared" si="5"/>
        <v>0</v>
      </c>
      <c r="AE67" s="36">
        <f t="shared" si="2"/>
        <v>0</v>
      </c>
    </row>
    <row r="68" spans="2:31" x14ac:dyDescent="0.3">
      <c r="B68" s="10">
        <v>55</v>
      </c>
      <c r="C68" s="138"/>
      <c r="D68" s="138"/>
      <c r="E68" s="209">
        <f>Poc.strana!$C$38</f>
        <v>0</v>
      </c>
      <c r="F68" s="138"/>
      <c r="G68" s="138"/>
      <c r="H68" s="138"/>
      <c r="I68" s="138"/>
      <c r="J68" s="209">
        <f>Poc.strana!$C$38</f>
        <v>0</v>
      </c>
      <c r="K68" s="138"/>
      <c r="L68" s="142"/>
      <c r="M68" s="66">
        <f t="shared" si="3"/>
        <v>0</v>
      </c>
      <c r="N68" s="145"/>
      <c r="O68" s="145"/>
      <c r="P68" s="145"/>
      <c r="Q68" s="146"/>
      <c r="R68" s="147"/>
      <c r="S68" s="94">
        <f t="shared" si="4"/>
        <v>0</v>
      </c>
      <c r="T68" s="155"/>
      <c r="U68" s="155"/>
      <c r="V68" s="155"/>
      <c r="W68" s="155"/>
      <c r="X68" s="155"/>
      <c r="Y68" s="21">
        <f t="shared" si="0"/>
        <v>0</v>
      </c>
      <c r="Z68" s="155"/>
      <c r="AA68" s="155"/>
      <c r="AB68" s="155"/>
      <c r="AC68" s="155"/>
      <c r="AD68" s="21">
        <f t="shared" si="5"/>
        <v>0</v>
      </c>
      <c r="AE68" s="36">
        <f t="shared" si="2"/>
        <v>0</v>
      </c>
    </row>
    <row r="69" spans="2:31" x14ac:dyDescent="0.3">
      <c r="B69" s="10">
        <v>56</v>
      </c>
      <c r="C69" s="138"/>
      <c r="D69" s="138"/>
      <c r="E69" s="209">
        <f>Poc.strana!$C$38</f>
        <v>0</v>
      </c>
      <c r="F69" s="138"/>
      <c r="G69" s="138"/>
      <c r="H69" s="138"/>
      <c r="I69" s="138"/>
      <c r="J69" s="209">
        <f>Poc.strana!$C$38</f>
        <v>0</v>
      </c>
      <c r="K69" s="138"/>
      <c r="L69" s="142"/>
      <c r="M69" s="66">
        <f t="shared" si="3"/>
        <v>0</v>
      </c>
      <c r="N69" s="145"/>
      <c r="O69" s="145"/>
      <c r="P69" s="145"/>
      <c r="Q69" s="146"/>
      <c r="R69" s="147"/>
      <c r="S69" s="94">
        <f t="shared" si="4"/>
        <v>0</v>
      </c>
      <c r="T69" s="155"/>
      <c r="U69" s="155"/>
      <c r="V69" s="155"/>
      <c r="W69" s="155"/>
      <c r="X69" s="155"/>
      <c r="Y69" s="21">
        <f t="shared" si="0"/>
        <v>0</v>
      </c>
      <c r="Z69" s="155"/>
      <c r="AA69" s="155"/>
      <c r="AB69" s="155"/>
      <c r="AC69" s="155"/>
      <c r="AD69" s="21">
        <f t="shared" si="5"/>
        <v>0</v>
      </c>
      <c r="AE69" s="36">
        <f t="shared" si="2"/>
        <v>0</v>
      </c>
    </row>
    <row r="70" spans="2:31" x14ac:dyDescent="0.3">
      <c r="B70" s="10">
        <v>57</v>
      </c>
      <c r="C70" s="138"/>
      <c r="D70" s="138"/>
      <c r="E70" s="209">
        <f>Poc.strana!$C$38</f>
        <v>0</v>
      </c>
      <c r="F70" s="138"/>
      <c r="G70" s="138"/>
      <c r="H70" s="138"/>
      <c r="I70" s="138"/>
      <c r="J70" s="209">
        <f>Poc.strana!$C$38</f>
        <v>0</v>
      </c>
      <c r="K70" s="138"/>
      <c r="L70" s="142"/>
      <c r="M70" s="66">
        <f t="shared" si="3"/>
        <v>0</v>
      </c>
      <c r="N70" s="145"/>
      <c r="O70" s="145"/>
      <c r="P70" s="145"/>
      <c r="Q70" s="146"/>
      <c r="R70" s="147"/>
      <c r="S70" s="94">
        <f t="shared" si="4"/>
        <v>0</v>
      </c>
      <c r="T70" s="155"/>
      <c r="U70" s="155"/>
      <c r="V70" s="155"/>
      <c r="W70" s="155"/>
      <c r="X70" s="155"/>
      <c r="Y70" s="21">
        <f t="shared" si="0"/>
        <v>0</v>
      </c>
      <c r="Z70" s="155"/>
      <c r="AA70" s="155"/>
      <c r="AB70" s="155"/>
      <c r="AC70" s="155"/>
      <c r="AD70" s="21">
        <f t="shared" si="5"/>
        <v>0</v>
      </c>
      <c r="AE70" s="36">
        <f t="shared" si="2"/>
        <v>0</v>
      </c>
    </row>
    <row r="71" spans="2:31" x14ac:dyDescent="0.3">
      <c r="B71" s="10">
        <v>58</v>
      </c>
      <c r="C71" s="138"/>
      <c r="D71" s="138"/>
      <c r="E71" s="209">
        <f>Poc.strana!$C$38</f>
        <v>0</v>
      </c>
      <c r="F71" s="138"/>
      <c r="G71" s="138"/>
      <c r="H71" s="138"/>
      <c r="I71" s="138"/>
      <c r="J71" s="209">
        <f>Poc.strana!$C$38</f>
        <v>0</v>
      </c>
      <c r="K71" s="138"/>
      <c r="L71" s="142"/>
      <c r="M71" s="66">
        <f t="shared" si="3"/>
        <v>0</v>
      </c>
      <c r="N71" s="145"/>
      <c r="O71" s="145"/>
      <c r="P71" s="145"/>
      <c r="Q71" s="146"/>
      <c r="R71" s="147"/>
      <c r="S71" s="94">
        <f t="shared" si="4"/>
        <v>0</v>
      </c>
      <c r="T71" s="155"/>
      <c r="U71" s="155"/>
      <c r="V71" s="155"/>
      <c r="W71" s="155"/>
      <c r="X71" s="155"/>
      <c r="Y71" s="21">
        <f t="shared" si="0"/>
        <v>0</v>
      </c>
      <c r="Z71" s="155"/>
      <c r="AA71" s="155"/>
      <c r="AB71" s="155"/>
      <c r="AC71" s="155"/>
      <c r="AD71" s="21">
        <f t="shared" si="5"/>
        <v>0</v>
      </c>
      <c r="AE71" s="36">
        <f t="shared" si="2"/>
        <v>0</v>
      </c>
    </row>
    <row r="72" spans="2:31" x14ac:dyDescent="0.3">
      <c r="B72" s="10">
        <v>59</v>
      </c>
      <c r="C72" s="138"/>
      <c r="D72" s="138"/>
      <c r="E72" s="209">
        <f>Poc.strana!$C$38</f>
        <v>0</v>
      </c>
      <c r="F72" s="138"/>
      <c r="G72" s="138"/>
      <c r="H72" s="138"/>
      <c r="I72" s="138"/>
      <c r="J72" s="209">
        <f>Poc.strana!$C$38</f>
        <v>0</v>
      </c>
      <c r="K72" s="138"/>
      <c r="L72" s="142"/>
      <c r="M72" s="66">
        <f t="shared" si="3"/>
        <v>0</v>
      </c>
      <c r="N72" s="145"/>
      <c r="O72" s="145"/>
      <c r="P72" s="145"/>
      <c r="Q72" s="146"/>
      <c r="R72" s="147"/>
      <c r="S72" s="94">
        <f t="shared" si="4"/>
        <v>0</v>
      </c>
      <c r="T72" s="155"/>
      <c r="U72" s="155"/>
      <c r="V72" s="155"/>
      <c r="W72" s="155"/>
      <c r="X72" s="155"/>
      <c r="Y72" s="21">
        <f t="shared" si="0"/>
        <v>0</v>
      </c>
      <c r="Z72" s="155"/>
      <c r="AA72" s="155"/>
      <c r="AB72" s="155"/>
      <c r="AC72" s="155"/>
      <c r="AD72" s="21">
        <f t="shared" si="5"/>
        <v>0</v>
      </c>
      <c r="AE72" s="36">
        <f t="shared" si="2"/>
        <v>0</v>
      </c>
    </row>
    <row r="73" spans="2:31" x14ac:dyDescent="0.3">
      <c r="B73" s="10">
        <v>60</v>
      </c>
      <c r="C73" s="138"/>
      <c r="D73" s="138"/>
      <c r="E73" s="209">
        <f>Poc.strana!$C$38</f>
        <v>0</v>
      </c>
      <c r="F73" s="138"/>
      <c r="G73" s="138"/>
      <c r="H73" s="138"/>
      <c r="I73" s="138"/>
      <c r="J73" s="209">
        <f>Poc.strana!$C$38</f>
        <v>0</v>
      </c>
      <c r="K73" s="138"/>
      <c r="L73" s="142"/>
      <c r="M73" s="66">
        <f t="shared" si="3"/>
        <v>0</v>
      </c>
      <c r="N73" s="145"/>
      <c r="O73" s="145"/>
      <c r="P73" s="145"/>
      <c r="Q73" s="146"/>
      <c r="R73" s="147"/>
      <c r="S73" s="94">
        <f t="shared" si="4"/>
        <v>0</v>
      </c>
      <c r="T73" s="155"/>
      <c r="U73" s="155"/>
      <c r="V73" s="155"/>
      <c r="W73" s="155"/>
      <c r="X73" s="155"/>
      <c r="Y73" s="21">
        <f t="shared" si="0"/>
        <v>0</v>
      </c>
      <c r="Z73" s="155"/>
      <c r="AA73" s="155"/>
      <c r="AB73" s="155"/>
      <c r="AC73" s="155"/>
      <c r="AD73" s="21">
        <f t="shared" si="5"/>
        <v>0</v>
      </c>
      <c r="AE73" s="36">
        <f t="shared" si="2"/>
        <v>0</v>
      </c>
    </row>
    <row r="74" spans="2:31" x14ac:dyDescent="0.3">
      <c r="B74" s="10">
        <v>61</v>
      </c>
      <c r="C74" s="138"/>
      <c r="D74" s="138"/>
      <c r="E74" s="209">
        <f>Poc.strana!$C$38</f>
        <v>0</v>
      </c>
      <c r="F74" s="138"/>
      <c r="G74" s="138"/>
      <c r="H74" s="138"/>
      <c r="I74" s="138"/>
      <c r="J74" s="209">
        <f>Poc.strana!$C$38</f>
        <v>0</v>
      </c>
      <c r="K74" s="138"/>
      <c r="L74" s="142"/>
      <c r="M74" s="66">
        <f t="shared" si="3"/>
        <v>0</v>
      </c>
      <c r="N74" s="145"/>
      <c r="O74" s="145"/>
      <c r="P74" s="145"/>
      <c r="Q74" s="146"/>
      <c r="R74" s="147"/>
      <c r="S74" s="94">
        <f t="shared" si="4"/>
        <v>0</v>
      </c>
      <c r="T74" s="155"/>
      <c r="U74" s="155"/>
      <c r="V74" s="155"/>
      <c r="W74" s="155"/>
      <c r="X74" s="155"/>
      <c r="Y74" s="21">
        <f t="shared" si="0"/>
        <v>0</v>
      </c>
      <c r="Z74" s="155"/>
      <c r="AA74" s="155"/>
      <c r="AB74" s="155"/>
      <c r="AC74" s="155"/>
      <c r="AD74" s="21">
        <f t="shared" si="5"/>
        <v>0</v>
      </c>
      <c r="AE74" s="36">
        <f t="shared" si="2"/>
        <v>0</v>
      </c>
    </row>
    <row r="75" spans="2:31" x14ac:dyDescent="0.3">
      <c r="B75" s="10">
        <v>62</v>
      </c>
      <c r="C75" s="138"/>
      <c r="D75" s="138"/>
      <c r="E75" s="209">
        <f>Poc.strana!$C$38</f>
        <v>0</v>
      </c>
      <c r="F75" s="138"/>
      <c r="G75" s="138"/>
      <c r="H75" s="138"/>
      <c r="I75" s="138"/>
      <c r="J75" s="209">
        <f>Poc.strana!$C$38</f>
        <v>0</v>
      </c>
      <c r="K75" s="138"/>
      <c r="L75" s="142"/>
      <c r="M75" s="66">
        <f t="shared" si="3"/>
        <v>0</v>
      </c>
      <c r="N75" s="145"/>
      <c r="O75" s="145"/>
      <c r="P75" s="145"/>
      <c r="Q75" s="146"/>
      <c r="R75" s="147"/>
      <c r="S75" s="94">
        <f t="shared" si="4"/>
        <v>0</v>
      </c>
      <c r="T75" s="155"/>
      <c r="U75" s="155"/>
      <c r="V75" s="155"/>
      <c r="W75" s="155"/>
      <c r="X75" s="155"/>
      <c r="Y75" s="21">
        <f t="shared" si="0"/>
        <v>0</v>
      </c>
      <c r="Z75" s="155"/>
      <c r="AA75" s="155"/>
      <c r="AB75" s="155"/>
      <c r="AC75" s="155"/>
      <c r="AD75" s="21">
        <f t="shared" si="5"/>
        <v>0</v>
      </c>
      <c r="AE75" s="36">
        <f t="shared" si="2"/>
        <v>0</v>
      </c>
    </row>
    <row r="76" spans="2:31" x14ac:dyDescent="0.3">
      <c r="B76" s="10">
        <v>63</v>
      </c>
      <c r="C76" s="138"/>
      <c r="D76" s="138"/>
      <c r="E76" s="209">
        <f>Poc.strana!$C$38</f>
        <v>0</v>
      </c>
      <c r="F76" s="138"/>
      <c r="G76" s="138"/>
      <c r="H76" s="138"/>
      <c r="I76" s="138"/>
      <c r="J76" s="209">
        <f>Poc.strana!$C$38</f>
        <v>0</v>
      </c>
      <c r="K76" s="138"/>
      <c r="L76" s="142"/>
      <c r="M76" s="66">
        <f t="shared" si="3"/>
        <v>0</v>
      </c>
      <c r="N76" s="145"/>
      <c r="O76" s="145"/>
      <c r="P76" s="145"/>
      <c r="Q76" s="146"/>
      <c r="R76" s="147"/>
      <c r="S76" s="94">
        <f t="shared" si="4"/>
        <v>0</v>
      </c>
      <c r="T76" s="155"/>
      <c r="U76" s="155"/>
      <c r="V76" s="155"/>
      <c r="W76" s="155"/>
      <c r="X76" s="155"/>
      <c r="Y76" s="21">
        <f t="shared" si="0"/>
        <v>0</v>
      </c>
      <c r="Z76" s="155"/>
      <c r="AA76" s="155"/>
      <c r="AB76" s="155"/>
      <c r="AC76" s="155"/>
      <c r="AD76" s="21">
        <f t="shared" si="5"/>
        <v>0</v>
      </c>
      <c r="AE76" s="36">
        <f t="shared" si="2"/>
        <v>0</v>
      </c>
    </row>
    <row r="77" spans="2:31" x14ac:dyDescent="0.3">
      <c r="B77" s="10">
        <v>64</v>
      </c>
      <c r="C77" s="138"/>
      <c r="D77" s="138"/>
      <c r="E77" s="209">
        <f>Poc.strana!$C$38</f>
        <v>0</v>
      </c>
      <c r="F77" s="138"/>
      <c r="G77" s="138"/>
      <c r="H77" s="138"/>
      <c r="I77" s="138"/>
      <c r="J77" s="209">
        <f>Poc.strana!$C$38</f>
        <v>0</v>
      </c>
      <c r="K77" s="138"/>
      <c r="L77" s="142"/>
      <c r="M77" s="66">
        <f t="shared" si="3"/>
        <v>0</v>
      </c>
      <c r="N77" s="145"/>
      <c r="O77" s="145"/>
      <c r="P77" s="145"/>
      <c r="Q77" s="146"/>
      <c r="R77" s="147"/>
      <c r="S77" s="94">
        <f t="shared" si="4"/>
        <v>0</v>
      </c>
      <c r="T77" s="155"/>
      <c r="U77" s="155"/>
      <c r="V77" s="155"/>
      <c r="W77" s="155"/>
      <c r="X77" s="155"/>
      <c r="Y77" s="21">
        <f t="shared" si="0"/>
        <v>0</v>
      </c>
      <c r="Z77" s="155"/>
      <c r="AA77" s="155"/>
      <c r="AB77" s="155"/>
      <c r="AC77" s="155"/>
      <c r="AD77" s="21">
        <f t="shared" si="5"/>
        <v>0</v>
      </c>
      <c r="AE77" s="36">
        <f t="shared" si="2"/>
        <v>0</v>
      </c>
    </row>
    <row r="78" spans="2:31" x14ac:dyDescent="0.3">
      <c r="B78" s="10">
        <v>65</v>
      </c>
      <c r="C78" s="138"/>
      <c r="D78" s="138"/>
      <c r="E78" s="209">
        <f>Poc.strana!$C$38</f>
        <v>0</v>
      </c>
      <c r="F78" s="138"/>
      <c r="G78" s="138"/>
      <c r="H78" s="138"/>
      <c r="I78" s="138"/>
      <c r="J78" s="209">
        <f>Poc.strana!$C$38</f>
        <v>0</v>
      </c>
      <c r="K78" s="138"/>
      <c r="L78" s="142"/>
      <c r="M78" s="66">
        <f t="shared" si="3"/>
        <v>0</v>
      </c>
      <c r="N78" s="145"/>
      <c r="O78" s="145"/>
      <c r="P78" s="145"/>
      <c r="Q78" s="146"/>
      <c r="R78" s="147"/>
      <c r="S78" s="94">
        <f t="shared" si="4"/>
        <v>0</v>
      </c>
      <c r="T78" s="155"/>
      <c r="U78" s="155"/>
      <c r="V78" s="155"/>
      <c r="W78" s="155"/>
      <c r="X78" s="155"/>
      <c r="Y78" s="21">
        <f t="shared" ref="Y78:Y113" si="6">SUM(T78:X78)</f>
        <v>0</v>
      </c>
      <c r="Z78" s="155"/>
      <c r="AA78" s="155"/>
      <c r="AB78" s="155"/>
      <c r="AC78" s="155"/>
      <c r="AD78" s="21">
        <f t="shared" si="5"/>
        <v>0</v>
      </c>
      <c r="AE78" s="36">
        <f t="shared" ref="AE78:AE113" si="7">+Y78+AD78</f>
        <v>0</v>
      </c>
    </row>
    <row r="79" spans="2:31" x14ac:dyDescent="0.3">
      <c r="B79" s="10">
        <v>66</v>
      </c>
      <c r="C79" s="138"/>
      <c r="D79" s="138"/>
      <c r="E79" s="209">
        <f>Poc.strana!$C$38</f>
        <v>0</v>
      </c>
      <c r="F79" s="138"/>
      <c r="G79" s="138"/>
      <c r="H79" s="138"/>
      <c r="I79" s="138"/>
      <c r="J79" s="209">
        <f>Poc.strana!$C$38</f>
        <v>0</v>
      </c>
      <c r="K79" s="138"/>
      <c r="L79" s="142"/>
      <c r="M79" s="66">
        <f t="shared" ref="M79:M113" si="8">IF(E79=0,0,((DATE(J79,I79,H79)+TIME(K79,L79,))-(DATE(E79,D79,C79)+TIME(F79,G79,)))*1440)</f>
        <v>0</v>
      </c>
      <c r="N79" s="145"/>
      <c r="O79" s="145"/>
      <c r="P79" s="145"/>
      <c r="Q79" s="146"/>
      <c r="R79" s="147"/>
      <c r="S79" s="94">
        <f t="shared" ref="S79:S113" si="9">IF(M79=0,0,+M79*R79/60)</f>
        <v>0</v>
      </c>
      <c r="T79" s="155"/>
      <c r="U79" s="155"/>
      <c r="V79" s="155"/>
      <c r="W79" s="155"/>
      <c r="X79" s="155"/>
      <c r="Y79" s="21">
        <f t="shared" si="6"/>
        <v>0</v>
      </c>
      <c r="Z79" s="155"/>
      <c r="AA79" s="155"/>
      <c r="AB79" s="155"/>
      <c r="AC79" s="155"/>
      <c r="AD79" s="21">
        <f t="shared" si="5"/>
        <v>0</v>
      </c>
      <c r="AE79" s="36">
        <f t="shared" si="7"/>
        <v>0</v>
      </c>
    </row>
    <row r="80" spans="2:31" x14ac:dyDescent="0.3">
      <c r="B80" s="10">
        <v>67</v>
      </c>
      <c r="C80" s="138"/>
      <c r="D80" s="138"/>
      <c r="E80" s="209">
        <f>Poc.strana!$C$38</f>
        <v>0</v>
      </c>
      <c r="F80" s="138"/>
      <c r="G80" s="138"/>
      <c r="H80" s="138"/>
      <c r="I80" s="138"/>
      <c r="J80" s="209">
        <f>Poc.strana!$C$38</f>
        <v>0</v>
      </c>
      <c r="K80" s="138"/>
      <c r="L80" s="142"/>
      <c r="M80" s="66">
        <f t="shared" si="8"/>
        <v>0</v>
      </c>
      <c r="N80" s="145"/>
      <c r="O80" s="145"/>
      <c r="P80" s="145"/>
      <c r="Q80" s="146"/>
      <c r="R80" s="147"/>
      <c r="S80" s="94">
        <f t="shared" si="9"/>
        <v>0</v>
      </c>
      <c r="T80" s="155"/>
      <c r="U80" s="155"/>
      <c r="V80" s="155"/>
      <c r="W80" s="155"/>
      <c r="X80" s="155"/>
      <c r="Y80" s="21">
        <f t="shared" si="6"/>
        <v>0</v>
      </c>
      <c r="Z80" s="155"/>
      <c r="AA80" s="155"/>
      <c r="AB80" s="155"/>
      <c r="AC80" s="155"/>
      <c r="AD80" s="21">
        <f t="shared" si="5"/>
        <v>0</v>
      </c>
      <c r="AE80" s="36">
        <f t="shared" si="7"/>
        <v>0</v>
      </c>
    </row>
    <row r="81" spans="2:31" x14ac:dyDescent="0.3">
      <c r="B81" s="10">
        <v>68</v>
      </c>
      <c r="C81" s="139"/>
      <c r="D81" s="139"/>
      <c r="E81" s="209">
        <f>Poc.strana!$C$38</f>
        <v>0</v>
      </c>
      <c r="F81" s="139"/>
      <c r="G81" s="139"/>
      <c r="H81" s="139"/>
      <c r="I81" s="139"/>
      <c r="J81" s="209">
        <f>Poc.strana!$C$38</f>
        <v>0</v>
      </c>
      <c r="K81" s="139"/>
      <c r="L81" s="143"/>
      <c r="M81" s="66">
        <f t="shared" si="8"/>
        <v>0</v>
      </c>
      <c r="N81" s="145"/>
      <c r="O81" s="148"/>
      <c r="P81" s="148"/>
      <c r="Q81" s="149"/>
      <c r="R81" s="150"/>
      <c r="S81" s="94">
        <f t="shared" si="9"/>
        <v>0</v>
      </c>
      <c r="T81" s="156"/>
      <c r="U81" s="156"/>
      <c r="V81" s="156"/>
      <c r="W81" s="156"/>
      <c r="X81" s="156"/>
      <c r="Y81" s="21">
        <f t="shared" si="6"/>
        <v>0</v>
      </c>
      <c r="Z81" s="156"/>
      <c r="AA81" s="156"/>
      <c r="AB81" s="156"/>
      <c r="AC81" s="156"/>
      <c r="AD81" s="21">
        <f t="shared" si="5"/>
        <v>0</v>
      </c>
      <c r="AE81" s="36">
        <f t="shared" si="7"/>
        <v>0</v>
      </c>
    </row>
    <row r="82" spans="2:31" x14ac:dyDescent="0.3">
      <c r="B82" s="10">
        <v>69</v>
      </c>
      <c r="C82" s="139"/>
      <c r="D82" s="139"/>
      <c r="E82" s="209">
        <f>Poc.strana!$C$38</f>
        <v>0</v>
      </c>
      <c r="F82" s="139"/>
      <c r="G82" s="139"/>
      <c r="H82" s="139"/>
      <c r="I82" s="139"/>
      <c r="J82" s="209">
        <f>Poc.strana!$C$38</f>
        <v>0</v>
      </c>
      <c r="K82" s="139"/>
      <c r="L82" s="143"/>
      <c r="M82" s="66">
        <f t="shared" si="8"/>
        <v>0</v>
      </c>
      <c r="N82" s="145"/>
      <c r="O82" s="148"/>
      <c r="P82" s="148"/>
      <c r="Q82" s="149"/>
      <c r="R82" s="150"/>
      <c r="S82" s="94">
        <f t="shared" si="9"/>
        <v>0</v>
      </c>
      <c r="T82" s="156"/>
      <c r="U82" s="156"/>
      <c r="V82" s="156"/>
      <c r="W82" s="156"/>
      <c r="X82" s="156"/>
      <c r="Y82" s="21">
        <f t="shared" si="6"/>
        <v>0</v>
      </c>
      <c r="Z82" s="156"/>
      <c r="AA82" s="156"/>
      <c r="AB82" s="156"/>
      <c r="AC82" s="156"/>
      <c r="AD82" s="21">
        <f t="shared" si="5"/>
        <v>0</v>
      </c>
      <c r="AE82" s="36">
        <f t="shared" si="7"/>
        <v>0</v>
      </c>
    </row>
    <row r="83" spans="2:31" x14ac:dyDescent="0.3">
      <c r="B83" s="10">
        <v>70</v>
      </c>
      <c r="C83" s="139"/>
      <c r="D83" s="139"/>
      <c r="E83" s="209">
        <f>Poc.strana!$C$38</f>
        <v>0</v>
      </c>
      <c r="F83" s="139"/>
      <c r="G83" s="139"/>
      <c r="H83" s="139"/>
      <c r="I83" s="139"/>
      <c r="J83" s="209">
        <f>Poc.strana!$C$38</f>
        <v>0</v>
      </c>
      <c r="K83" s="139"/>
      <c r="L83" s="143"/>
      <c r="M83" s="66">
        <f t="shared" si="8"/>
        <v>0</v>
      </c>
      <c r="N83" s="145"/>
      <c r="O83" s="148"/>
      <c r="P83" s="148"/>
      <c r="Q83" s="149"/>
      <c r="R83" s="150"/>
      <c r="S83" s="94">
        <f t="shared" si="9"/>
        <v>0</v>
      </c>
      <c r="T83" s="156"/>
      <c r="U83" s="156"/>
      <c r="V83" s="156"/>
      <c r="W83" s="156"/>
      <c r="X83" s="156"/>
      <c r="Y83" s="21">
        <f t="shared" si="6"/>
        <v>0</v>
      </c>
      <c r="Z83" s="156"/>
      <c r="AA83" s="156"/>
      <c r="AB83" s="156"/>
      <c r="AC83" s="156"/>
      <c r="AD83" s="21">
        <f t="shared" si="5"/>
        <v>0</v>
      </c>
      <c r="AE83" s="36">
        <f t="shared" si="7"/>
        <v>0</v>
      </c>
    </row>
    <row r="84" spans="2:31" x14ac:dyDescent="0.3">
      <c r="B84" s="10">
        <v>71</v>
      </c>
      <c r="C84" s="139"/>
      <c r="D84" s="139"/>
      <c r="E84" s="209">
        <f>Poc.strana!$C$38</f>
        <v>0</v>
      </c>
      <c r="F84" s="139"/>
      <c r="G84" s="139"/>
      <c r="H84" s="139"/>
      <c r="I84" s="139"/>
      <c r="J84" s="209">
        <f>Poc.strana!$C$38</f>
        <v>0</v>
      </c>
      <c r="K84" s="139"/>
      <c r="L84" s="143"/>
      <c r="M84" s="66">
        <f t="shared" si="8"/>
        <v>0</v>
      </c>
      <c r="N84" s="145"/>
      <c r="O84" s="148"/>
      <c r="P84" s="148"/>
      <c r="Q84" s="149"/>
      <c r="R84" s="150"/>
      <c r="S84" s="94">
        <f t="shared" si="9"/>
        <v>0</v>
      </c>
      <c r="T84" s="156"/>
      <c r="U84" s="156"/>
      <c r="V84" s="156"/>
      <c r="W84" s="156"/>
      <c r="X84" s="156"/>
      <c r="Y84" s="21">
        <f t="shared" si="6"/>
        <v>0</v>
      </c>
      <c r="Z84" s="156"/>
      <c r="AA84" s="156"/>
      <c r="AB84" s="156"/>
      <c r="AC84" s="156"/>
      <c r="AD84" s="21">
        <f t="shared" si="5"/>
        <v>0</v>
      </c>
      <c r="AE84" s="36">
        <f t="shared" si="7"/>
        <v>0</v>
      </c>
    </row>
    <row r="85" spans="2:31" x14ac:dyDescent="0.3">
      <c r="B85" s="10">
        <v>72</v>
      </c>
      <c r="C85" s="139"/>
      <c r="D85" s="139"/>
      <c r="E85" s="209">
        <f>Poc.strana!$C$38</f>
        <v>0</v>
      </c>
      <c r="F85" s="139"/>
      <c r="G85" s="139"/>
      <c r="H85" s="139"/>
      <c r="I85" s="139"/>
      <c r="J85" s="209">
        <f>Poc.strana!$C$38</f>
        <v>0</v>
      </c>
      <c r="K85" s="139"/>
      <c r="L85" s="143"/>
      <c r="M85" s="66">
        <f t="shared" si="8"/>
        <v>0</v>
      </c>
      <c r="N85" s="145"/>
      <c r="O85" s="148"/>
      <c r="P85" s="148"/>
      <c r="Q85" s="149"/>
      <c r="R85" s="150"/>
      <c r="S85" s="94">
        <f t="shared" si="9"/>
        <v>0</v>
      </c>
      <c r="T85" s="156"/>
      <c r="U85" s="156"/>
      <c r="V85" s="156"/>
      <c r="W85" s="156"/>
      <c r="X85" s="156"/>
      <c r="Y85" s="21">
        <f t="shared" si="6"/>
        <v>0</v>
      </c>
      <c r="Z85" s="156"/>
      <c r="AA85" s="156"/>
      <c r="AB85" s="156"/>
      <c r="AC85" s="156"/>
      <c r="AD85" s="21">
        <f t="shared" si="5"/>
        <v>0</v>
      </c>
      <c r="AE85" s="36">
        <f t="shared" si="7"/>
        <v>0</v>
      </c>
    </row>
    <row r="86" spans="2:31" x14ac:dyDescent="0.3">
      <c r="B86" s="10">
        <v>73</v>
      </c>
      <c r="C86" s="139"/>
      <c r="D86" s="139"/>
      <c r="E86" s="209">
        <f>Poc.strana!$C$38</f>
        <v>0</v>
      </c>
      <c r="F86" s="139"/>
      <c r="G86" s="139"/>
      <c r="H86" s="139"/>
      <c r="I86" s="139"/>
      <c r="J86" s="209">
        <f>Poc.strana!$C$38</f>
        <v>0</v>
      </c>
      <c r="K86" s="139"/>
      <c r="L86" s="143"/>
      <c r="M86" s="66">
        <f t="shared" si="8"/>
        <v>0</v>
      </c>
      <c r="N86" s="145"/>
      <c r="O86" s="148"/>
      <c r="P86" s="148"/>
      <c r="Q86" s="149"/>
      <c r="R86" s="150"/>
      <c r="S86" s="94">
        <f t="shared" si="9"/>
        <v>0</v>
      </c>
      <c r="T86" s="156"/>
      <c r="U86" s="156"/>
      <c r="V86" s="156"/>
      <c r="W86" s="156"/>
      <c r="X86" s="156"/>
      <c r="Y86" s="21">
        <f t="shared" si="6"/>
        <v>0</v>
      </c>
      <c r="Z86" s="156"/>
      <c r="AA86" s="156"/>
      <c r="AB86" s="156"/>
      <c r="AC86" s="156"/>
      <c r="AD86" s="21">
        <f t="shared" si="5"/>
        <v>0</v>
      </c>
      <c r="AE86" s="36">
        <f t="shared" si="7"/>
        <v>0</v>
      </c>
    </row>
    <row r="87" spans="2:31" x14ac:dyDescent="0.3">
      <c r="B87" s="10">
        <v>74</v>
      </c>
      <c r="C87" s="139"/>
      <c r="D87" s="139"/>
      <c r="E87" s="209">
        <f>Poc.strana!$C$38</f>
        <v>0</v>
      </c>
      <c r="F87" s="139"/>
      <c r="G87" s="139"/>
      <c r="H87" s="139"/>
      <c r="I87" s="139"/>
      <c r="J87" s="209">
        <f>Poc.strana!$C$38</f>
        <v>0</v>
      </c>
      <c r="K87" s="139"/>
      <c r="L87" s="143"/>
      <c r="M87" s="66">
        <f t="shared" si="8"/>
        <v>0</v>
      </c>
      <c r="N87" s="145"/>
      <c r="O87" s="148"/>
      <c r="P87" s="148"/>
      <c r="Q87" s="149"/>
      <c r="R87" s="150"/>
      <c r="S87" s="94">
        <f t="shared" si="9"/>
        <v>0</v>
      </c>
      <c r="T87" s="156"/>
      <c r="U87" s="156"/>
      <c r="V87" s="156"/>
      <c r="W87" s="156"/>
      <c r="X87" s="156"/>
      <c r="Y87" s="21">
        <f t="shared" si="6"/>
        <v>0</v>
      </c>
      <c r="Z87" s="156"/>
      <c r="AA87" s="156"/>
      <c r="AB87" s="156"/>
      <c r="AC87" s="156"/>
      <c r="AD87" s="21">
        <f t="shared" si="5"/>
        <v>0</v>
      </c>
      <c r="AE87" s="36">
        <f t="shared" si="7"/>
        <v>0</v>
      </c>
    </row>
    <row r="88" spans="2:31" x14ac:dyDescent="0.3">
      <c r="B88" s="10">
        <v>75</v>
      </c>
      <c r="C88" s="139"/>
      <c r="D88" s="139"/>
      <c r="E88" s="209">
        <f>Poc.strana!$C$38</f>
        <v>0</v>
      </c>
      <c r="F88" s="139"/>
      <c r="G88" s="139"/>
      <c r="H88" s="139"/>
      <c r="I88" s="139"/>
      <c r="J88" s="209">
        <f>Poc.strana!$C$38</f>
        <v>0</v>
      </c>
      <c r="K88" s="139"/>
      <c r="L88" s="143"/>
      <c r="M88" s="66">
        <f t="shared" si="8"/>
        <v>0</v>
      </c>
      <c r="N88" s="145"/>
      <c r="O88" s="148"/>
      <c r="P88" s="148"/>
      <c r="Q88" s="149"/>
      <c r="R88" s="150"/>
      <c r="S88" s="94">
        <f t="shared" si="9"/>
        <v>0</v>
      </c>
      <c r="T88" s="156"/>
      <c r="U88" s="156"/>
      <c r="V88" s="156"/>
      <c r="W88" s="156"/>
      <c r="X88" s="156"/>
      <c r="Y88" s="21">
        <f t="shared" si="6"/>
        <v>0</v>
      </c>
      <c r="Z88" s="156"/>
      <c r="AA88" s="156"/>
      <c r="AB88" s="156"/>
      <c r="AC88" s="156"/>
      <c r="AD88" s="21">
        <f t="shared" si="5"/>
        <v>0</v>
      </c>
      <c r="AE88" s="36">
        <f t="shared" si="7"/>
        <v>0</v>
      </c>
    </row>
    <row r="89" spans="2:31" x14ac:dyDescent="0.3">
      <c r="B89" s="10">
        <v>76</v>
      </c>
      <c r="C89" s="139"/>
      <c r="D89" s="139"/>
      <c r="E89" s="209">
        <f>Poc.strana!$C$38</f>
        <v>0</v>
      </c>
      <c r="F89" s="139"/>
      <c r="G89" s="139"/>
      <c r="H89" s="139"/>
      <c r="I89" s="139"/>
      <c r="J89" s="209">
        <f>Poc.strana!$C$38</f>
        <v>0</v>
      </c>
      <c r="K89" s="139"/>
      <c r="L89" s="143"/>
      <c r="M89" s="66">
        <f t="shared" si="8"/>
        <v>0</v>
      </c>
      <c r="N89" s="145"/>
      <c r="O89" s="148"/>
      <c r="P89" s="148"/>
      <c r="Q89" s="149"/>
      <c r="R89" s="150"/>
      <c r="S89" s="94">
        <f t="shared" si="9"/>
        <v>0</v>
      </c>
      <c r="T89" s="156"/>
      <c r="U89" s="156"/>
      <c r="V89" s="156"/>
      <c r="W89" s="156"/>
      <c r="X89" s="156"/>
      <c r="Y89" s="21">
        <f t="shared" si="6"/>
        <v>0</v>
      </c>
      <c r="Z89" s="156"/>
      <c r="AA89" s="156"/>
      <c r="AB89" s="156"/>
      <c r="AC89" s="156"/>
      <c r="AD89" s="21">
        <f t="shared" si="5"/>
        <v>0</v>
      </c>
      <c r="AE89" s="36">
        <f t="shared" si="7"/>
        <v>0</v>
      </c>
    </row>
    <row r="90" spans="2:31" x14ac:dyDescent="0.3">
      <c r="B90" s="10">
        <v>77</v>
      </c>
      <c r="C90" s="139"/>
      <c r="D90" s="139"/>
      <c r="E90" s="209">
        <f>Poc.strana!$C$38</f>
        <v>0</v>
      </c>
      <c r="F90" s="139"/>
      <c r="G90" s="139"/>
      <c r="H90" s="139"/>
      <c r="I90" s="139"/>
      <c r="J90" s="209">
        <f>Poc.strana!$C$38</f>
        <v>0</v>
      </c>
      <c r="K90" s="139"/>
      <c r="L90" s="143"/>
      <c r="M90" s="66">
        <f t="shared" si="8"/>
        <v>0</v>
      </c>
      <c r="N90" s="145"/>
      <c r="O90" s="148"/>
      <c r="P90" s="148"/>
      <c r="Q90" s="149"/>
      <c r="R90" s="150"/>
      <c r="S90" s="94">
        <f t="shared" si="9"/>
        <v>0</v>
      </c>
      <c r="T90" s="156"/>
      <c r="U90" s="156"/>
      <c r="V90" s="156"/>
      <c r="W90" s="156"/>
      <c r="X90" s="156"/>
      <c r="Y90" s="21">
        <f t="shared" si="6"/>
        <v>0</v>
      </c>
      <c r="Z90" s="156"/>
      <c r="AA90" s="156"/>
      <c r="AB90" s="156"/>
      <c r="AC90" s="156"/>
      <c r="AD90" s="21">
        <f t="shared" si="5"/>
        <v>0</v>
      </c>
      <c r="AE90" s="36">
        <f t="shared" si="7"/>
        <v>0</v>
      </c>
    </row>
    <row r="91" spans="2:31" x14ac:dyDescent="0.3">
      <c r="B91" s="10">
        <v>78</v>
      </c>
      <c r="C91" s="139"/>
      <c r="D91" s="139"/>
      <c r="E91" s="209">
        <f>Poc.strana!$C$38</f>
        <v>0</v>
      </c>
      <c r="F91" s="139"/>
      <c r="G91" s="139"/>
      <c r="H91" s="139"/>
      <c r="I91" s="139"/>
      <c r="J91" s="209">
        <f>Poc.strana!$C$38</f>
        <v>0</v>
      </c>
      <c r="K91" s="139"/>
      <c r="L91" s="143"/>
      <c r="M91" s="66">
        <f t="shared" si="8"/>
        <v>0</v>
      </c>
      <c r="N91" s="145"/>
      <c r="O91" s="148"/>
      <c r="P91" s="148"/>
      <c r="Q91" s="149"/>
      <c r="R91" s="150"/>
      <c r="S91" s="94">
        <f t="shared" si="9"/>
        <v>0</v>
      </c>
      <c r="T91" s="156"/>
      <c r="U91" s="156"/>
      <c r="V91" s="156"/>
      <c r="W91" s="156"/>
      <c r="X91" s="156"/>
      <c r="Y91" s="21">
        <f t="shared" si="6"/>
        <v>0</v>
      </c>
      <c r="Z91" s="156"/>
      <c r="AA91" s="156"/>
      <c r="AB91" s="156"/>
      <c r="AC91" s="156"/>
      <c r="AD91" s="21">
        <f t="shared" si="5"/>
        <v>0</v>
      </c>
      <c r="AE91" s="36">
        <f t="shared" si="7"/>
        <v>0</v>
      </c>
    </row>
    <row r="92" spans="2:31" x14ac:dyDescent="0.3">
      <c r="B92" s="10">
        <v>79</v>
      </c>
      <c r="C92" s="139"/>
      <c r="D92" s="139"/>
      <c r="E92" s="209">
        <f>Poc.strana!$C$38</f>
        <v>0</v>
      </c>
      <c r="F92" s="139"/>
      <c r="G92" s="139"/>
      <c r="H92" s="139"/>
      <c r="I92" s="139"/>
      <c r="J92" s="209">
        <f>Poc.strana!$C$38</f>
        <v>0</v>
      </c>
      <c r="K92" s="139"/>
      <c r="L92" s="143"/>
      <c r="M92" s="66">
        <f t="shared" si="8"/>
        <v>0</v>
      </c>
      <c r="N92" s="145"/>
      <c r="O92" s="148"/>
      <c r="P92" s="148"/>
      <c r="Q92" s="149"/>
      <c r="R92" s="150"/>
      <c r="S92" s="94">
        <f t="shared" si="9"/>
        <v>0</v>
      </c>
      <c r="T92" s="156"/>
      <c r="U92" s="156"/>
      <c r="V92" s="156"/>
      <c r="W92" s="156"/>
      <c r="X92" s="156"/>
      <c r="Y92" s="21">
        <f t="shared" si="6"/>
        <v>0</v>
      </c>
      <c r="Z92" s="156"/>
      <c r="AA92" s="156"/>
      <c r="AB92" s="156"/>
      <c r="AC92" s="156"/>
      <c r="AD92" s="21">
        <f t="shared" si="5"/>
        <v>0</v>
      </c>
      <c r="AE92" s="36">
        <f t="shared" si="7"/>
        <v>0</v>
      </c>
    </row>
    <row r="93" spans="2:31" x14ac:dyDescent="0.3">
      <c r="B93" s="10">
        <v>80</v>
      </c>
      <c r="C93" s="139"/>
      <c r="D93" s="139"/>
      <c r="E93" s="209">
        <f>Poc.strana!$C$38</f>
        <v>0</v>
      </c>
      <c r="F93" s="139"/>
      <c r="G93" s="139"/>
      <c r="H93" s="139"/>
      <c r="I93" s="139"/>
      <c r="J93" s="209">
        <f>Poc.strana!$C$38</f>
        <v>0</v>
      </c>
      <c r="K93" s="139"/>
      <c r="L93" s="143"/>
      <c r="M93" s="66">
        <f t="shared" si="8"/>
        <v>0</v>
      </c>
      <c r="N93" s="145"/>
      <c r="O93" s="148"/>
      <c r="P93" s="148"/>
      <c r="Q93" s="149"/>
      <c r="R93" s="150"/>
      <c r="S93" s="94">
        <f t="shared" si="9"/>
        <v>0</v>
      </c>
      <c r="T93" s="156"/>
      <c r="U93" s="156"/>
      <c r="V93" s="156"/>
      <c r="W93" s="156"/>
      <c r="X93" s="156"/>
      <c r="Y93" s="21">
        <f t="shared" si="6"/>
        <v>0</v>
      </c>
      <c r="Z93" s="156"/>
      <c r="AA93" s="156"/>
      <c r="AB93" s="156"/>
      <c r="AC93" s="156"/>
      <c r="AD93" s="21">
        <f t="shared" si="5"/>
        <v>0</v>
      </c>
      <c r="AE93" s="36">
        <f t="shared" si="7"/>
        <v>0</v>
      </c>
    </row>
    <row r="94" spans="2:31" x14ac:dyDescent="0.3">
      <c r="B94" s="10">
        <v>81</v>
      </c>
      <c r="C94" s="139"/>
      <c r="D94" s="139"/>
      <c r="E94" s="209">
        <f>Poc.strana!$C$38</f>
        <v>0</v>
      </c>
      <c r="F94" s="139"/>
      <c r="G94" s="139"/>
      <c r="H94" s="139"/>
      <c r="I94" s="139"/>
      <c r="J94" s="209">
        <f>Poc.strana!$C$38</f>
        <v>0</v>
      </c>
      <c r="K94" s="139"/>
      <c r="L94" s="143"/>
      <c r="M94" s="66">
        <f t="shared" si="8"/>
        <v>0</v>
      </c>
      <c r="N94" s="145"/>
      <c r="O94" s="148"/>
      <c r="P94" s="148"/>
      <c r="Q94" s="149"/>
      <c r="R94" s="150"/>
      <c r="S94" s="94">
        <f t="shared" si="9"/>
        <v>0</v>
      </c>
      <c r="T94" s="156"/>
      <c r="U94" s="156"/>
      <c r="V94" s="156"/>
      <c r="W94" s="156"/>
      <c r="X94" s="156"/>
      <c r="Y94" s="21">
        <f t="shared" si="6"/>
        <v>0</v>
      </c>
      <c r="Z94" s="156"/>
      <c r="AA94" s="156"/>
      <c r="AB94" s="156"/>
      <c r="AC94" s="156"/>
      <c r="AD94" s="21">
        <f t="shared" si="5"/>
        <v>0</v>
      </c>
      <c r="AE94" s="36">
        <f t="shared" si="7"/>
        <v>0</v>
      </c>
    </row>
    <row r="95" spans="2:31" x14ac:dyDescent="0.3">
      <c r="B95" s="10">
        <v>82</v>
      </c>
      <c r="C95" s="139"/>
      <c r="D95" s="139"/>
      <c r="E95" s="209">
        <f>Poc.strana!$C$38</f>
        <v>0</v>
      </c>
      <c r="F95" s="139"/>
      <c r="G95" s="139"/>
      <c r="H95" s="139"/>
      <c r="I95" s="139"/>
      <c r="J95" s="209">
        <f>Poc.strana!$C$38</f>
        <v>0</v>
      </c>
      <c r="K95" s="139"/>
      <c r="L95" s="143"/>
      <c r="M95" s="66">
        <f t="shared" si="8"/>
        <v>0</v>
      </c>
      <c r="N95" s="145"/>
      <c r="O95" s="148"/>
      <c r="P95" s="148"/>
      <c r="Q95" s="149"/>
      <c r="R95" s="150"/>
      <c r="S95" s="94">
        <f t="shared" si="9"/>
        <v>0</v>
      </c>
      <c r="T95" s="156"/>
      <c r="U95" s="156"/>
      <c r="V95" s="156"/>
      <c r="W95" s="156"/>
      <c r="X95" s="156"/>
      <c r="Y95" s="21">
        <f t="shared" si="6"/>
        <v>0</v>
      </c>
      <c r="Z95" s="156"/>
      <c r="AA95" s="156"/>
      <c r="AB95" s="156"/>
      <c r="AC95" s="156"/>
      <c r="AD95" s="21">
        <f t="shared" si="5"/>
        <v>0</v>
      </c>
      <c r="AE95" s="36">
        <f t="shared" si="7"/>
        <v>0</v>
      </c>
    </row>
    <row r="96" spans="2:31" x14ac:dyDescent="0.3">
      <c r="B96" s="10">
        <v>83</v>
      </c>
      <c r="C96" s="139"/>
      <c r="D96" s="139"/>
      <c r="E96" s="209">
        <f>Poc.strana!$C$38</f>
        <v>0</v>
      </c>
      <c r="F96" s="139"/>
      <c r="G96" s="139"/>
      <c r="H96" s="139"/>
      <c r="I96" s="139"/>
      <c r="J96" s="209">
        <f>Poc.strana!$C$38</f>
        <v>0</v>
      </c>
      <c r="K96" s="139"/>
      <c r="L96" s="143"/>
      <c r="M96" s="66">
        <f t="shared" si="8"/>
        <v>0</v>
      </c>
      <c r="N96" s="145"/>
      <c r="O96" s="148"/>
      <c r="P96" s="148"/>
      <c r="Q96" s="149"/>
      <c r="R96" s="150"/>
      <c r="S96" s="94">
        <f t="shared" si="9"/>
        <v>0</v>
      </c>
      <c r="T96" s="156"/>
      <c r="U96" s="156"/>
      <c r="V96" s="156"/>
      <c r="W96" s="156"/>
      <c r="X96" s="156"/>
      <c r="Y96" s="21">
        <f t="shared" si="6"/>
        <v>0</v>
      </c>
      <c r="Z96" s="156"/>
      <c r="AA96" s="156"/>
      <c r="AB96" s="156"/>
      <c r="AC96" s="156"/>
      <c r="AD96" s="21">
        <f t="shared" si="5"/>
        <v>0</v>
      </c>
      <c r="AE96" s="36">
        <f t="shared" si="7"/>
        <v>0</v>
      </c>
    </row>
    <row r="97" spans="2:31" x14ac:dyDescent="0.3">
      <c r="B97" s="10">
        <v>84</v>
      </c>
      <c r="C97" s="139"/>
      <c r="D97" s="139"/>
      <c r="E97" s="209">
        <f>Poc.strana!$C$38</f>
        <v>0</v>
      </c>
      <c r="F97" s="139"/>
      <c r="G97" s="139"/>
      <c r="H97" s="139"/>
      <c r="I97" s="139"/>
      <c r="J97" s="209">
        <f>Poc.strana!$C$38</f>
        <v>0</v>
      </c>
      <c r="K97" s="139"/>
      <c r="L97" s="143"/>
      <c r="M97" s="66">
        <f t="shared" si="8"/>
        <v>0</v>
      </c>
      <c r="N97" s="145"/>
      <c r="O97" s="148"/>
      <c r="P97" s="148"/>
      <c r="Q97" s="149"/>
      <c r="R97" s="150"/>
      <c r="S97" s="94">
        <f t="shared" si="9"/>
        <v>0</v>
      </c>
      <c r="T97" s="156"/>
      <c r="U97" s="156"/>
      <c r="V97" s="156"/>
      <c r="W97" s="156"/>
      <c r="X97" s="156"/>
      <c r="Y97" s="21">
        <f t="shared" si="6"/>
        <v>0</v>
      </c>
      <c r="Z97" s="156"/>
      <c r="AA97" s="156"/>
      <c r="AB97" s="156"/>
      <c r="AC97" s="156"/>
      <c r="AD97" s="21">
        <f t="shared" si="5"/>
        <v>0</v>
      </c>
      <c r="AE97" s="36">
        <f t="shared" si="7"/>
        <v>0</v>
      </c>
    </row>
    <row r="98" spans="2:31" x14ac:dyDescent="0.3">
      <c r="B98" s="10">
        <v>85</v>
      </c>
      <c r="C98" s="139"/>
      <c r="D98" s="139"/>
      <c r="E98" s="209">
        <f>Poc.strana!$C$38</f>
        <v>0</v>
      </c>
      <c r="F98" s="139"/>
      <c r="G98" s="139"/>
      <c r="H98" s="139"/>
      <c r="I98" s="139"/>
      <c r="J98" s="209">
        <f>Poc.strana!$C$38</f>
        <v>0</v>
      </c>
      <c r="K98" s="139"/>
      <c r="L98" s="143"/>
      <c r="M98" s="66">
        <f t="shared" si="8"/>
        <v>0</v>
      </c>
      <c r="N98" s="145"/>
      <c r="O98" s="148"/>
      <c r="P98" s="148"/>
      <c r="Q98" s="149"/>
      <c r="R98" s="150"/>
      <c r="S98" s="94">
        <f t="shared" si="9"/>
        <v>0</v>
      </c>
      <c r="T98" s="156"/>
      <c r="U98" s="156"/>
      <c r="V98" s="156"/>
      <c r="W98" s="156"/>
      <c r="X98" s="156"/>
      <c r="Y98" s="21">
        <f t="shared" si="6"/>
        <v>0</v>
      </c>
      <c r="Z98" s="156"/>
      <c r="AA98" s="156"/>
      <c r="AB98" s="156"/>
      <c r="AC98" s="156"/>
      <c r="AD98" s="21">
        <f t="shared" si="5"/>
        <v>0</v>
      </c>
      <c r="AE98" s="36">
        <f t="shared" si="7"/>
        <v>0</v>
      </c>
    </row>
    <row r="99" spans="2:31" x14ac:dyDescent="0.3">
      <c r="B99" s="10">
        <v>86</v>
      </c>
      <c r="C99" s="139"/>
      <c r="D99" s="139"/>
      <c r="E99" s="209">
        <f>Poc.strana!$C$38</f>
        <v>0</v>
      </c>
      <c r="F99" s="139"/>
      <c r="G99" s="139"/>
      <c r="H99" s="139"/>
      <c r="I99" s="139"/>
      <c r="J99" s="209">
        <f>Poc.strana!$C$38</f>
        <v>0</v>
      </c>
      <c r="K99" s="139"/>
      <c r="L99" s="143"/>
      <c r="M99" s="66">
        <f t="shared" si="8"/>
        <v>0</v>
      </c>
      <c r="N99" s="145"/>
      <c r="O99" s="148"/>
      <c r="P99" s="148"/>
      <c r="Q99" s="149"/>
      <c r="R99" s="150"/>
      <c r="S99" s="94">
        <f t="shared" si="9"/>
        <v>0</v>
      </c>
      <c r="T99" s="156"/>
      <c r="U99" s="156"/>
      <c r="V99" s="156"/>
      <c r="W99" s="156"/>
      <c r="X99" s="156"/>
      <c r="Y99" s="21">
        <f t="shared" si="6"/>
        <v>0</v>
      </c>
      <c r="Z99" s="156"/>
      <c r="AA99" s="156"/>
      <c r="AB99" s="156"/>
      <c r="AC99" s="156"/>
      <c r="AD99" s="21">
        <f t="shared" si="5"/>
        <v>0</v>
      </c>
      <c r="AE99" s="36">
        <f t="shared" si="7"/>
        <v>0</v>
      </c>
    </row>
    <row r="100" spans="2:31" x14ac:dyDescent="0.3">
      <c r="B100" s="10">
        <v>87</v>
      </c>
      <c r="C100" s="139"/>
      <c r="D100" s="139"/>
      <c r="E100" s="209">
        <f>Poc.strana!$C$38</f>
        <v>0</v>
      </c>
      <c r="F100" s="139"/>
      <c r="G100" s="139"/>
      <c r="H100" s="139"/>
      <c r="I100" s="139"/>
      <c r="J100" s="209">
        <f>Poc.strana!$C$38</f>
        <v>0</v>
      </c>
      <c r="K100" s="139"/>
      <c r="L100" s="143"/>
      <c r="M100" s="66">
        <f t="shared" si="8"/>
        <v>0</v>
      </c>
      <c r="N100" s="145"/>
      <c r="O100" s="148"/>
      <c r="P100" s="148"/>
      <c r="Q100" s="149"/>
      <c r="R100" s="150"/>
      <c r="S100" s="94">
        <f t="shared" si="9"/>
        <v>0</v>
      </c>
      <c r="T100" s="156"/>
      <c r="U100" s="156"/>
      <c r="V100" s="156"/>
      <c r="W100" s="156"/>
      <c r="X100" s="156"/>
      <c r="Y100" s="21">
        <f t="shared" si="6"/>
        <v>0</v>
      </c>
      <c r="Z100" s="156"/>
      <c r="AA100" s="156"/>
      <c r="AB100" s="156"/>
      <c r="AC100" s="156"/>
      <c r="AD100" s="21">
        <f t="shared" si="5"/>
        <v>0</v>
      </c>
      <c r="AE100" s="36">
        <f t="shared" si="7"/>
        <v>0</v>
      </c>
    </row>
    <row r="101" spans="2:31" x14ac:dyDescent="0.3">
      <c r="B101" s="10">
        <v>88</v>
      </c>
      <c r="C101" s="139"/>
      <c r="D101" s="139"/>
      <c r="E101" s="209">
        <f>Poc.strana!$C$38</f>
        <v>0</v>
      </c>
      <c r="F101" s="139"/>
      <c r="G101" s="139"/>
      <c r="H101" s="139"/>
      <c r="I101" s="139"/>
      <c r="J101" s="209">
        <f>Poc.strana!$C$38</f>
        <v>0</v>
      </c>
      <c r="K101" s="139"/>
      <c r="L101" s="143"/>
      <c r="M101" s="66">
        <f t="shared" si="8"/>
        <v>0</v>
      </c>
      <c r="N101" s="145"/>
      <c r="O101" s="148"/>
      <c r="P101" s="148"/>
      <c r="Q101" s="149"/>
      <c r="R101" s="150"/>
      <c r="S101" s="94">
        <f t="shared" si="9"/>
        <v>0</v>
      </c>
      <c r="T101" s="156"/>
      <c r="U101" s="156"/>
      <c r="V101" s="156"/>
      <c r="W101" s="156"/>
      <c r="X101" s="156"/>
      <c r="Y101" s="21">
        <f t="shared" si="6"/>
        <v>0</v>
      </c>
      <c r="Z101" s="156"/>
      <c r="AA101" s="156"/>
      <c r="AB101" s="156"/>
      <c r="AC101" s="156"/>
      <c r="AD101" s="21">
        <f t="shared" si="5"/>
        <v>0</v>
      </c>
      <c r="AE101" s="36">
        <f t="shared" si="7"/>
        <v>0</v>
      </c>
    </row>
    <row r="102" spans="2:31" x14ac:dyDescent="0.3">
      <c r="B102" s="10">
        <v>89</v>
      </c>
      <c r="C102" s="139"/>
      <c r="D102" s="139"/>
      <c r="E102" s="209">
        <f>Poc.strana!$C$38</f>
        <v>0</v>
      </c>
      <c r="F102" s="139"/>
      <c r="G102" s="139"/>
      <c r="H102" s="139"/>
      <c r="I102" s="139"/>
      <c r="J102" s="209">
        <f>Poc.strana!$C$38</f>
        <v>0</v>
      </c>
      <c r="K102" s="139"/>
      <c r="L102" s="143"/>
      <c r="M102" s="66">
        <f t="shared" si="8"/>
        <v>0</v>
      </c>
      <c r="N102" s="145"/>
      <c r="O102" s="148"/>
      <c r="P102" s="148"/>
      <c r="Q102" s="149"/>
      <c r="R102" s="150"/>
      <c r="S102" s="94">
        <f t="shared" si="9"/>
        <v>0</v>
      </c>
      <c r="T102" s="156"/>
      <c r="U102" s="156"/>
      <c r="V102" s="156"/>
      <c r="W102" s="156"/>
      <c r="X102" s="156"/>
      <c r="Y102" s="21">
        <f t="shared" si="6"/>
        <v>0</v>
      </c>
      <c r="Z102" s="156"/>
      <c r="AA102" s="156"/>
      <c r="AB102" s="156"/>
      <c r="AC102" s="156"/>
      <c r="AD102" s="21">
        <f t="shared" si="5"/>
        <v>0</v>
      </c>
      <c r="AE102" s="36">
        <f t="shared" si="7"/>
        <v>0</v>
      </c>
    </row>
    <row r="103" spans="2:31" x14ac:dyDescent="0.3">
      <c r="B103" s="10">
        <v>90</v>
      </c>
      <c r="C103" s="139"/>
      <c r="D103" s="139"/>
      <c r="E103" s="209">
        <f>Poc.strana!$C$38</f>
        <v>0</v>
      </c>
      <c r="F103" s="139"/>
      <c r="G103" s="139"/>
      <c r="H103" s="139"/>
      <c r="I103" s="139"/>
      <c r="J103" s="209">
        <f>Poc.strana!$C$38</f>
        <v>0</v>
      </c>
      <c r="K103" s="139"/>
      <c r="L103" s="143"/>
      <c r="M103" s="66">
        <f t="shared" si="8"/>
        <v>0</v>
      </c>
      <c r="N103" s="145"/>
      <c r="O103" s="148"/>
      <c r="P103" s="148"/>
      <c r="Q103" s="149"/>
      <c r="R103" s="150"/>
      <c r="S103" s="94">
        <f t="shared" si="9"/>
        <v>0</v>
      </c>
      <c r="T103" s="156"/>
      <c r="U103" s="156"/>
      <c r="V103" s="156"/>
      <c r="W103" s="156"/>
      <c r="X103" s="156"/>
      <c r="Y103" s="21">
        <f t="shared" si="6"/>
        <v>0</v>
      </c>
      <c r="Z103" s="156"/>
      <c r="AA103" s="156"/>
      <c r="AB103" s="156"/>
      <c r="AC103" s="156"/>
      <c r="AD103" s="21">
        <f t="shared" si="5"/>
        <v>0</v>
      </c>
      <c r="AE103" s="36">
        <f t="shared" si="7"/>
        <v>0</v>
      </c>
    </row>
    <row r="104" spans="2:31" x14ac:dyDescent="0.3">
      <c r="B104" s="10">
        <v>91</v>
      </c>
      <c r="C104" s="139"/>
      <c r="D104" s="139"/>
      <c r="E104" s="209">
        <f>Poc.strana!$C$38</f>
        <v>0</v>
      </c>
      <c r="F104" s="139"/>
      <c r="G104" s="139"/>
      <c r="H104" s="139"/>
      <c r="I104" s="139"/>
      <c r="J104" s="209">
        <f>Poc.strana!$C$38</f>
        <v>0</v>
      </c>
      <c r="K104" s="139"/>
      <c r="L104" s="143"/>
      <c r="M104" s="66">
        <f t="shared" si="8"/>
        <v>0</v>
      </c>
      <c r="N104" s="145"/>
      <c r="O104" s="148"/>
      <c r="P104" s="148"/>
      <c r="Q104" s="149"/>
      <c r="R104" s="150"/>
      <c r="S104" s="94">
        <f t="shared" si="9"/>
        <v>0</v>
      </c>
      <c r="T104" s="156"/>
      <c r="U104" s="156"/>
      <c r="V104" s="156"/>
      <c r="W104" s="156"/>
      <c r="X104" s="156"/>
      <c r="Y104" s="21">
        <f t="shared" si="6"/>
        <v>0</v>
      </c>
      <c r="Z104" s="156"/>
      <c r="AA104" s="156"/>
      <c r="AB104" s="156"/>
      <c r="AC104" s="156"/>
      <c r="AD104" s="21">
        <f t="shared" si="5"/>
        <v>0</v>
      </c>
      <c r="AE104" s="36">
        <f t="shared" si="7"/>
        <v>0</v>
      </c>
    </row>
    <row r="105" spans="2:31" x14ac:dyDescent="0.3">
      <c r="B105" s="10">
        <v>92</v>
      </c>
      <c r="C105" s="139"/>
      <c r="D105" s="139"/>
      <c r="E105" s="209">
        <f>Poc.strana!$C$38</f>
        <v>0</v>
      </c>
      <c r="F105" s="139"/>
      <c r="G105" s="139"/>
      <c r="H105" s="139"/>
      <c r="I105" s="139"/>
      <c r="J105" s="209">
        <f>Poc.strana!$C$38</f>
        <v>0</v>
      </c>
      <c r="K105" s="139"/>
      <c r="L105" s="143"/>
      <c r="M105" s="66">
        <f t="shared" si="8"/>
        <v>0</v>
      </c>
      <c r="N105" s="145"/>
      <c r="O105" s="148"/>
      <c r="P105" s="148"/>
      <c r="Q105" s="149"/>
      <c r="R105" s="150"/>
      <c r="S105" s="94">
        <f t="shared" si="9"/>
        <v>0</v>
      </c>
      <c r="T105" s="156"/>
      <c r="U105" s="156"/>
      <c r="V105" s="156"/>
      <c r="W105" s="156"/>
      <c r="X105" s="156"/>
      <c r="Y105" s="21">
        <f t="shared" si="6"/>
        <v>0</v>
      </c>
      <c r="Z105" s="156"/>
      <c r="AA105" s="156"/>
      <c r="AB105" s="156"/>
      <c r="AC105" s="156"/>
      <c r="AD105" s="21">
        <f t="shared" si="5"/>
        <v>0</v>
      </c>
      <c r="AE105" s="36">
        <f t="shared" si="7"/>
        <v>0</v>
      </c>
    </row>
    <row r="106" spans="2:31" x14ac:dyDescent="0.3">
      <c r="B106" s="10">
        <v>93</v>
      </c>
      <c r="C106" s="139"/>
      <c r="D106" s="139"/>
      <c r="E106" s="209">
        <f>Poc.strana!$C$38</f>
        <v>0</v>
      </c>
      <c r="F106" s="139"/>
      <c r="G106" s="139"/>
      <c r="H106" s="139"/>
      <c r="I106" s="139"/>
      <c r="J106" s="209">
        <f>Poc.strana!$C$38</f>
        <v>0</v>
      </c>
      <c r="K106" s="139"/>
      <c r="L106" s="143"/>
      <c r="M106" s="66">
        <f t="shared" si="8"/>
        <v>0</v>
      </c>
      <c r="N106" s="145"/>
      <c r="O106" s="148"/>
      <c r="P106" s="148"/>
      <c r="Q106" s="149"/>
      <c r="R106" s="150"/>
      <c r="S106" s="94">
        <f t="shared" si="9"/>
        <v>0</v>
      </c>
      <c r="T106" s="156"/>
      <c r="U106" s="156"/>
      <c r="V106" s="156"/>
      <c r="W106" s="156"/>
      <c r="X106" s="156"/>
      <c r="Y106" s="21">
        <f t="shared" si="6"/>
        <v>0</v>
      </c>
      <c r="Z106" s="156"/>
      <c r="AA106" s="156"/>
      <c r="AB106" s="156"/>
      <c r="AC106" s="156"/>
      <c r="AD106" s="21">
        <f t="shared" si="5"/>
        <v>0</v>
      </c>
      <c r="AE106" s="36">
        <f t="shared" si="7"/>
        <v>0</v>
      </c>
    </row>
    <row r="107" spans="2:31" x14ac:dyDescent="0.3">
      <c r="B107" s="10">
        <v>94</v>
      </c>
      <c r="C107" s="139"/>
      <c r="D107" s="139"/>
      <c r="E107" s="209">
        <f>Poc.strana!$C$38</f>
        <v>0</v>
      </c>
      <c r="F107" s="139"/>
      <c r="G107" s="139"/>
      <c r="H107" s="139"/>
      <c r="I107" s="139"/>
      <c r="J107" s="209">
        <f>Poc.strana!$C$38</f>
        <v>0</v>
      </c>
      <c r="K107" s="139"/>
      <c r="L107" s="143"/>
      <c r="M107" s="66">
        <f t="shared" si="8"/>
        <v>0</v>
      </c>
      <c r="N107" s="145"/>
      <c r="O107" s="148"/>
      <c r="P107" s="148"/>
      <c r="Q107" s="149"/>
      <c r="R107" s="150"/>
      <c r="S107" s="94">
        <f t="shared" si="9"/>
        <v>0</v>
      </c>
      <c r="T107" s="156"/>
      <c r="U107" s="156"/>
      <c r="V107" s="156"/>
      <c r="W107" s="156"/>
      <c r="X107" s="156"/>
      <c r="Y107" s="21">
        <f t="shared" si="6"/>
        <v>0</v>
      </c>
      <c r="Z107" s="156"/>
      <c r="AA107" s="156"/>
      <c r="AB107" s="156"/>
      <c r="AC107" s="156"/>
      <c r="AD107" s="21">
        <f t="shared" si="5"/>
        <v>0</v>
      </c>
      <c r="AE107" s="36">
        <f t="shared" si="7"/>
        <v>0</v>
      </c>
    </row>
    <row r="108" spans="2:31" x14ac:dyDescent="0.3">
      <c r="B108" s="10">
        <v>95</v>
      </c>
      <c r="C108" s="139"/>
      <c r="D108" s="139"/>
      <c r="E108" s="209">
        <f>Poc.strana!$C$38</f>
        <v>0</v>
      </c>
      <c r="F108" s="139"/>
      <c r="G108" s="139"/>
      <c r="H108" s="139"/>
      <c r="I108" s="139"/>
      <c r="J108" s="209">
        <f>Poc.strana!$C$38</f>
        <v>0</v>
      </c>
      <c r="K108" s="139"/>
      <c r="L108" s="143"/>
      <c r="M108" s="66">
        <f t="shared" si="8"/>
        <v>0</v>
      </c>
      <c r="N108" s="145"/>
      <c r="O108" s="148"/>
      <c r="P108" s="148"/>
      <c r="Q108" s="149"/>
      <c r="R108" s="150"/>
      <c r="S108" s="94">
        <f t="shared" si="9"/>
        <v>0</v>
      </c>
      <c r="T108" s="156"/>
      <c r="U108" s="156"/>
      <c r="V108" s="156"/>
      <c r="W108" s="156"/>
      <c r="X108" s="156"/>
      <c r="Y108" s="21">
        <f t="shared" si="6"/>
        <v>0</v>
      </c>
      <c r="Z108" s="156"/>
      <c r="AA108" s="156"/>
      <c r="AB108" s="156"/>
      <c r="AC108" s="156"/>
      <c r="AD108" s="21">
        <f t="shared" si="5"/>
        <v>0</v>
      </c>
      <c r="AE108" s="36">
        <f t="shared" si="7"/>
        <v>0</v>
      </c>
    </row>
    <row r="109" spans="2:31" x14ac:dyDescent="0.3">
      <c r="B109" s="10">
        <v>96</v>
      </c>
      <c r="C109" s="139"/>
      <c r="D109" s="139"/>
      <c r="E109" s="209">
        <f>Poc.strana!$C$38</f>
        <v>0</v>
      </c>
      <c r="F109" s="139"/>
      <c r="G109" s="139"/>
      <c r="H109" s="139"/>
      <c r="I109" s="139"/>
      <c r="J109" s="209">
        <f>Poc.strana!$C$38</f>
        <v>0</v>
      </c>
      <c r="K109" s="139"/>
      <c r="L109" s="143"/>
      <c r="M109" s="66">
        <f t="shared" si="8"/>
        <v>0</v>
      </c>
      <c r="N109" s="145"/>
      <c r="O109" s="148"/>
      <c r="P109" s="148"/>
      <c r="Q109" s="149"/>
      <c r="R109" s="150"/>
      <c r="S109" s="94">
        <f t="shared" si="9"/>
        <v>0</v>
      </c>
      <c r="T109" s="156"/>
      <c r="U109" s="156"/>
      <c r="V109" s="156"/>
      <c r="W109" s="156"/>
      <c r="X109" s="156"/>
      <c r="Y109" s="21">
        <f t="shared" si="6"/>
        <v>0</v>
      </c>
      <c r="Z109" s="156"/>
      <c r="AA109" s="156"/>
      <c r="AB109" s="156"/>
      <c r="AC109" s="156"/>
      <c r="AD109" s="21">
        <f t="shared" si="5"/>
        <v>0</v>
      </c>
      <c r="AE109" s="36">
        <f t="shared" si="7"/>
        <v>0</v>
      </c>
    </row>
    <row r="110" spans="2:31" x14ac:dyDescent="0.3">
      <c r="B110" s="10">
        <v>97</v>
      </c>
      <c r="C110" s="139"/>
      <c r="D110" s="139"/>
      <c r="E110" s="209">
        <f>Poc.strana!$C$38</f>
        <v>0</v>
      </c>
      <c r="F110" s="139"/>
      <c r="G110" s="139"/>
      <c r="H110" s="139"/>
      <c r="I110" s="139"/>
      <c r="J110" s="209">
        <f>Poc.strana!$C$38</f>
        <v>0</v>
      </c>
      <c r="K110" s="139"/>
      <c r="L110" s="143"/>
      <c r="M110" s="66">
        <f t="shared" si="8"/>
        <v>0</v>
      </c>
      <c r="N110" s="145"/>
      <c r="O110" s="148"/>
      <c r="P110" s="148"/>
      <c r="Q110" s="149"/>
      <c r="R110" s="150"/>
      <c r="S110" s="94">
        <f t="shared" si="9"/>
        <v>0</v>
      </c>
      <c r="T110" s="156"/>
      <c r="U110" s="156"/>
      <c r="V110" s="156"/>
      <c r="W110" s="156"/>
      <c r="X110" s="156"/>
      <c r="Y110" s="21">
        <f t="shared" si="6"/>
        <v>0</v>
      </c>
      <c r="Z110" s="156"/>
      <c r="AA110" s="156"/>
      <c r="AB110" s="156"/>
      <c r="AC110" s="156"/>
      <c r="AD110" s="21">
        <f t="shared" si="5"/>
        <v>0</v>
      </c>
      <c r="AE110" s="36">
        <f t="shared" si="7"/>
        <v>0</v>
      </c>
    </row>
    <row r="111" spans="2:31" x14ac:dyDescent="0.3">
      <c r="B111" s="10">
        <v>98</v>
      </c>
      <c r="C111" s="139"/>
      <c r="D111" s="139"/>
      <c r="E111" s="209">
        <f>Poc.strana!$C$38</f>
        <v>0</v>
      </c>
      <c r="F111" s="139"/>
      <c r="G111" s="139"/>
      <c r="H111" s="139"/>
      <c r="I111" s="139"/>
      <c r="J111" s="209">
        <f>Poc.strana!$C$38</f>
        <v>0</v>
      </c>
      <c r="K111" s="139"/>
      <c r="L111" s="143"/>
      <c r="M111" s="66">
        <f t="shared" si="8"/>
        <v>0</v>
      </c>
      <c r="N111" s="145"/>
      <c r="O111" s="148"/>
      <c r="P111" s="148"/>
      <c r="Q111" s="149"/>
      <c r="R111" s="150"/>
      <c r="S111" s="94">
        <f t="shared" si="9"/>
        <v>0</v>
      </c>
      <c r="T111" s="156"/>
      <c r="U111" s="156"/>
      <c r="V111" s="156"/>
      <c r="W111" s="156"/>
      <c r="X111" s="156"/>
      <c r="Y111" s="21">
        <f t="shared" si="6"/>
        <v>0</v>
      </c>
      <c r="Z111" s="156"/>
      <c r="AA111" s="156"/>
      <c r="AB111" s="156"/>
      <c r="AC111" s="156"/>
      <c r="AD111" s="21">
        <f t="shared" si="5"/>
        <v>0</v>
      </c>
      <c r="AE111" s="36">
        <f t="shared" si="7"/>
        <v>0</v>
      </c>
    </row>
    <row r="112" spans="2:31" x14ac:dyDescent="0.3">
      <c r="B112" s="97">
        <v>99</v>
      </c>
      <c r="C112" s="139"/>
      <c r="D112" s="139"/>
      <c r="E112" s="209">
        <f>Poc.strana!$C$38</f>
        <v>0</v>
      </c>
      <c r="F112" s="139"/>
      <c r="G112" s="139"/>
      <c r="H112" s="139"/>
      <c r="I112" s="139"/>
      <c r="J112" s="209">
        <f>Poc.strana!$C$38</f>
        <v>0</v>
      </c>
      <c r="K112" s="139"/>
      <c r="L112" s="143"/>
      <c r="M112" s="66">
        <f t="shared" si="8"/>
        <v>0</v>
      </c>
      <c r="N112" s="145"/>
      <c r="O112" s="148"/>
      <c r="P112" s="148"/>
      <c r="Q112" s="149"/>
      <c r="R112" s="150"/>
      <c r="S112" s="94">
        <f t="shared" si="9"/>
        <v>0</v>
      </c>
      <c r="T112" s="156"/>
      <c r="U112" s="156"/>
      <c r="V112" s="156"/>
      <c r="W112" s="156"/>
      <c r="X112" s="156"/>
      <c r="Y112" s="21">
        <f t="shared" si="6"/>
        <v>0</v>
      </c>
      <c r="Z112" s="156"/>
      <c r="AA112" s="156"/>
      <c r="AB112" s="156"/>
      <c r="AC112" s="156"/>
      <c r="AD112" s="21">
        <f t="shared" si="5"/>
        <v>0</v>
      </c>
      <c r="AE112" s="36">
        <f t="shared" si="7"/>
        <v>0</v>
      </c>
    </row>
    <row r="113" spans="2:39" ht="14.4" thickBot="1" x14ac:dyDescent="0.35">
      <c r="B113" s="97">
        <v>100</v>
      </c>
      <c r="C113" s="140"/>
      <c r="D113" s="141"/>
      <c r="E113" s="210">
        <f>Poc.strana!$C$38</f>
        <v>0</v>
      </c>
      <c r="F113" s="141"/>
      <c r="G113" s="141"/>
      <c r="H113" s="141"/>
      <c r="I113" s="141"/>
      <c r="J113" s="210">
        <f>Poc.strana!$C$38</f>
        <v>0</v>
      </c>
      <c r="K113" s="141"/>
      <c r="L113" s="144"/>
      <c r="M113" s="91">
        <f t="shared" si="8"/>
        <v>0</v>
      </c>
      <c r="N113" s="152"/>
      <c r="O113" s="151"/>
      <c r="P113" s="151"/>
      <c r="Q113" s="153"/>
      <c r="R113" s="154"/>
      <c r="S113" s="95">
        <f t="shared" si="9"/>
        <v>0</v>
      </c>
      <c r="T113" s="157"/>
      <c r="U113" s="157"/>
      <c r="V113" s="157"/>
      <c r="W113" s="157"/>
      <c r="X113" s="157"/>
      <c r="Y113" s="37">
        <f t="shared" si="6"/>
        <v>0</v>
      </c>
      <c r="Z113" s="157"/>
      <c r="AA113" s="157"/>
      <c r="AB113" s="157"/>
      <c r="AC113" s="157"/>
      <c r="AD113" s="37">
        <f t="shared" si="5"/>
        <v>0</v>
      </c>
      <c r="AE113" s="92">
        <f t="shared" si="7"/>
        <v>0</v>
      </c>
    </row>
    <row r="114" spans="2:39" ht="14.4" thickTop="1" x14ac:dyDescent="0.3">
      <c r="B114" s="98"/>
    </row>
    <row r="115" spans="2:39" ht="13.5" customHeight="1" thickBot="1" x14ac:dyDescent="0.35"/>
    <row r="116" spans="2:39" s="32" customFormat="1" ht="35.1" customHeight="1" thickTop="1" x14ac:dyDescent="0.3">
      <c r="B116" s="299" t="s">
        <v>1</v>
      </c>
      <c r="C116" s="300"/>
      <c r="D116" s="300"/>
      <c r="E116" s="300"/>
      <c r="F116" s="301"/>
      <c r="G116" s="241" t="s">
        <v>35</v>
      </c>
      <c r="H116" s="302"/>
      <c r="I116" s="31" t="s">
        <v>56</v>
      </c>
      <c r="J116" s="240" t="s">
        <v>2</v>
      </c>
      <c r="K116" s="241"/>
      <c r="L116" s="241"/>
      <c r="M116" s="241"/>
      <c r="N116" s="241"/>
      <c r="O116" s="241"/>
      <c r="P116" s="241"/>
      <c r="Q116" s="241"/>
      <c r="R116" s="241"/>
      <c r="S116" s="303"/>
      <c r="T116" s="303"/>
      <c r="U116" s="303"/>
      <c r="V116" s="303"/>
      <c r="W116" s="303"/>
      <c r="X116" s="303"/>
      <c r="Y116" s="240" t="s">
        <v>3</v>
      </c>
      <c r="Z116" s="241"/>
      <c r="AA116" s="241"/>
      <c r="AB116" s="241"/>
      <c r="AC116" s="241"/>
      <c r="AD116" s="241"/>
      <c r="AE116" s="242"/>
      <c r="AM116" s="89"/>
    </row>
    <row r="117" spans="2:39" s="32" customFormat="1" ht="35.1" customHeight="1" x14ac:dyDescent="0.3">
      <c r="B117" s="287" t="s">
        <v>30</v>
      </c>
      <c r="C117" s="245"/>
      <c r="D117" s="245"/>
      <c r="E117" s="245"/>
      <c r="F117" s="245"/>
      <c r="G117" s="293" t="s">
        <v>102</v>
      </c>
      <c r="H117" s="290"/>
      <c r="I117" s="33"/>
      <c r="J117" s="296" t="s">
        <v>122</v>
      </c>
      <c r="K117" s="297"/>
      <c r="L117" s="297"/>
      <c r="M117" s="297"/>
      <c r="N117" s="297"/>
      <c r="O117" s="297"/>
      <c r="P117" s="297"/>
      <c r="Q117" s="297"/>
      <c r="R117" s="297"/>
      <c r="S117" s="298"/>
      <c r="T117" s="246"/>
      <c r="U117" s="246"/>
      <c r="V117" s="246"/>
      <c r="W117" s="246"/>
      <c r="X117" s="246"/>
      <c r="Y117" s="247"/>
      <c r="Z117" s="248"/>
      <c r="AA117" s="248"/>
      <c r="AB117" s="248"/>
      <c r="AC117" s="248"/>
      <c r="AD117" s="248"/>
      <c r="AE117" s="249"/>
      <c r="AM117" s="89"/>
    </row>
    <row r="118" spans="2:39" s="32" customFormat="1" ht="35.1" customHeight="1" x14ac:dyDescent="0.3">
      <c r="B118" s="287" t="s">
        <v>17</v>
      </c>
      <c r="C118" s="245"/>
      <c r="D118" s="245"/>
      <c r="E118" s="245"/>
      <c r="F118" s="245"/>
      <c r="G118" s="243"/>
      <c r="H118" s="292"/>
      <c r="I118" s="34"/>
      <c r="J118" s="250" t="s">
        <v>23</v>
      </c>
      <c r="K118" s="251"/>
      <c r="L118" s="251"/>
      <c r="M118" s="251"/>
      <c r="N118" s="251"/>
      <c r="O118" s="251"/>
      <c r="P118" s="251"/>
      <c r="Q118" s="251"/>
      <c r="R118" s="251"/>
      <c r="S118" s="252"/>
      <c r="T118" s="246"/>
      <c r="U118" s="246"/>
      <c r="V118" s="246"/>
      <c r="W118" s="246"/>
      <c r="X118" s="246"/>
      <c r="Y118" s="247"/>
      <c r="Z118" s="248"/>
      <c r="AA118" s="248"/>
      <c r="AB118" s="248"/>
      <c r="AC118" s="248"/>
      <c r="AD118" s="248"/>
      <c r="AE118" s="249"/>
      <c r="AM118" s="89"/>
    </row>
    <row r="119" spans="2:39" s="32" customFormat="1" ht="35.1" customHeight="1" x14ac:dyDescent="0.3">
      <c r="B119" s="287" t="s">
        <v>26</v>
      </c>
      <c r="C119" s="245"/>
      <c r="D119" s="245"/>
      <c r="E119" s="245"/>
      <c r="F119" s="288"/>
      <c r="G119" s="243"/>
      <c r="H119" s="292"/>
      <c r="I119" s="34"/>
      <c r="J119" s="250" t="s">
        <v>103</v>
      </c>
      <c r="K119" s="251"/>
      <c r="L119" s="251"/>
      <c r="M119" s="251"/>
      <c r="N119" s="251"/>
      <c r="O119" s="251"/>
      <c r="P119" s="251"/>
      <c r="Q119" s="251"/>
      <c r="R119" s="251"/>
      <c r="S119" s="252"/>
      <c r="T119" s="246"/>
      <c r="U119" s="246"/>
      <c r="V119" s="246"/>
      <c r="W119" s="246"/>
      <c r="X119" s="246"/>
      <c r="Y119" s="247"/>
      <c r="Z119" s="248"/>
      <c r="AA119" s="248"/>
      <c r="AB119" s="248"/>
      <c r="AC119" s="248"/>
      <c r="AD119" s="248"/>
      <c r="AE119" s="249"/>
      <c r="AM119" s="89"/>
    </row>
    <row r="120" spans="2:39" s="32" customFormat="1" ht="35.1" customHeight="1" x14ac:dyDescent="0.3">
      <c r="B120" s="287" t="s">
        <v>27</v>
      </c>
      <c r="C120" s="245"/>
      <c r="D120" s="245"/>
      <c r="E120" s="245"/>
      <c r="F120" s="245"/>
      <c r="G120" s="243"/>
      <c r="H120" s="292"/>
      <c r="I120" s="34"/>
      <c r="J120" s="250" t="s">
        <v>104</v>
      </c>
      <c r="K120" s="251"/>
      <c r="L120" s="251"/>
      <c r="M120" s="251"/>
      <c r="N120" s="251"/>
      <c r="O120" s="251"/>
      <c r="P120" s="251"/>
      <c r="Q120" s="251"/>
      <c r="R120" s="251"/>
      <c r="S120" s="252"/>
      <c r="T120" s="246"/>
      <c r="U120" s="246"/>
      <c r="V120" s="246"/>
      <c r="W120" s="246"/>
      <c r="X120" s="246"/>
      <c r="Y120" s="247"/>
      <c r="Z120" s="248"/>
      <c r="AA120" s="248"/>
      <c r="AB120" s="248"/>
      <c r="AC120" s="248"/>
      <c r="AD120" s="248"/>
      <c r="AE120" s="249"/>
      <c r="AM120" s="89"/>
    </row>
    <row r="121" spans="2:39" s="32" customFormat="1" ht="35.1" customHeight="1" x14ac:dyDescent="0.3">
      <c r="B121" s="287" t="s">
        <v>28</v>
      </c>
      <c r="C121" s="245"/>
      <c r="D121" s="245"/>
      <c r="E121" s="245"/>
      <c r="F121" s="288"/>
      <c r="G121" s="243"/>
      <c r="H121" s="292"/>
      <c r="I121" s="34"/>
      <c r="J121" s="250" t="s">
        <v>123</v>
      </c>
      <c r="K121" s="251"/>
      <c r="L121" s="251"/>
      <c r="M121" s="251"/>
      <c r="N121" s="251"/>
      <c r="O121" s="251"/>
      <c r="P121" s="251"/>
      <c r="Q121" s="251"/>
      <c r="R121" s="251"/>
      <c r="S121" s="252"/>
      <c r="T121" s="246"/>
      <c r="U121" s="246"/>
      <c r="V121" s="246"/>
      <c r="W121" s="246"/>
      <c r="X121" s="246"/>
      <c r="Y121" s="247"/>
      <c r="Z121" s="248"/>
      <c r="AA121" s="248"/>
      <c r="AB121" s="248"/>
      <c r="AC121" s="248"/>
      <c r="AD121" s="248"/>
      <c r="AE121" s="249"/>
      <c r="AM121" s="89"/>
    </row>
    <row r="122" spans="2:39" s="32" customFormat="1" ht="35.1" customHeight="1" x14ac:dyDescent="0.3">
      <c r="B122" s="287" t="s">
        <v>29</v>
      </c>
      <c r="C122" s="245"/>
      <c r="D122" s="245"/>
      <c r="E122" s="245"/>
      <c r="F122" s="288"/>
      <c r="G122" s="289" t="s">
        <v>114</v>
      </c>
      <c r="H122" s="290"/>
      <c r="I122" s="38" t="s">
        <v>37</v>
      </c>
      <c r="J122" s="250" t="s">
        <v>124</v>
      </c>
      <c r="K122" s="251"/>
      <c r="L122" s="251"/>
      <c r="M122" s="251"/>
      <c r="N122" s="251"/>
      <c r="O122" s="251"/>
      <c r="P122" s="251"/>
      <c r="Q122" s="251"/>
      <c r="R122" s="251"/>
      <c r="S122" s="252"/>
      <c r="T122" s="246"/>
      <c r="U122" s="246"/>
      <c r="V122" s="246"/>
      <c r="W122" s="246"/>
      <c r="X122" s="246"/>
      <c r="Y122" s="247"/>
      <c r="Z122" s="248"/>
      <c r="AA122" s="248"/>
      <c r="AB122" s="248"/>
      <c r="AC122" s="248"/>
      <c r="AD122" s="248"/>
      <c r="AE122" s="249"/>
      <c r="AM122" s="89"/>
    </row>
    <row r="123" spans="2:39" s="32" customFormat="1" ht="35.1" customHeight="1" x14ac:dyDescent="0.3">
      <c r="B123" s="287" t="s">
        <v>0</v>
      </c>
      <c r="C123" s="245"/>
      <c r="D123" s="245"/>
      <c r="E123" s="245"/>
      <c r="F123" s="288"/>
      <c r="G123" s="244"/>
      <c r="H123" s="288"/>
      <c r="I123" s="35"/>
      <c r="J123" s="243" t="s">
        <v>74</v>
      </c>
      <c r="K123" s="244"/>
      <c r="L123" s="244"/>
      <c r="M123" s="244"/>
      <c r="N123" s="244"/>
      <c r="O123" s="244"/>
      <c r="P123" s="244"/>
      <c r="Q123" s="244"/>
      <c r="R123" s="244"/>
      <c r="S123" s="245"/>
      <c r="T123" s="246"/>
      <c r="U123" s="246"/>
      <c r="V123" s="246"/>
      <c r="W123" s="246"/>
      <c r="X123" s="246"/>
      <c r="Y123" s="247"/>
      <c r="Z123" s="248"/>
      <c r="AA123" s="248"/>
      <c r="AB123" s="248"/>
      <c r="AC123" s="248"/>
      <c r="AD123" s="248"/>
      <c r="AE123" s="249"/>
      <c r="AM123" s="89"/>
    </row>
    <row r="124" spans="2:39" s="32" customFormat="1" ht="82.5" customHeight="1" x14ac:dyDescent="0.3">
      <c r="B124" s="287" t="s">
        <v>24</v>
      </c>
      <c r="C124" s="245"/>
      <c r="D124" s="245"/>
      <c r="E124" s="245"/>
      <c r="F124" s="288"/>
      <c r="G124" s="243"/>
      <c r="H124" s="288"/>
      <c r="I124" s="34"/>
      <c r="J124" s="243" t="s">
        <v>61</v>
      </c>
      <c r="K124" s="244"/>
      <c r="L124" s="244"/>
      <c r="M124" s="244"/>
      <c r="N124" s="244"/>
      <c r="O124" s="244"/>
      <c r="P124" s="244"/>
      <c r="Q124" s="244"/>
      <c r="R124" s="244"/>
      <c r="S124" s="245"/>
      <c r="T124" s="246"/>
      <c r="U124" s="246"/>
      <c r="V124" s="246"/>
      <c r="W124" s="246"/>
      <c r="X124" s="246"/>
      <c r="Y124" s="247"/>
      <c r="Z124" s="248"/>
      <c r="AA124" s="248"/>
      <c r="AB124" s="248"/>
      <c r="AC124" s="248"/>
      <c r="AD124" s="248"/>
      <c r="AE124" s="249"/>
      <c r="AM124" s="89"/>
    </row>
    <row r="125" spans="2:39" s="32" customFormat="1" ht="149.25" customHeight="1" x14ac:dyDescent="0.3">
      <c r="B125" s="287" t="s">
        <v>25</v>
      </c>
      <c r="C125" s="245"/>
      <c r="D125" s="245"/>
      <c r="E125" s="245"/>
      <c r="F125" s="245"/>
      <c r="G125" s="243"/>
      <c r="H125" s="288"/>
      <c r="I125" s="35"/>
      <c r="J125" s="243" t="s">
        <v>105</v>
      </c>
      <c r="K125" s="244"/>
      <c r="L125" s="244"/>
      <c r="M125" s="244"/>
      <c r="N125" s="244"/>
      <c r="O125" s="244"/>
      <c r="P125" s="244"/>
      <c r="Q125" s="244"/>
      <c r="R125" s="244"/>
      <c r="S125" s="245"/>
      <c r="T125" s="246"/>
      <c r="U125" s="246"/>
      <c r="V125" s="246"/>
      <c r="W125" s="246"/>
      <c r="X125" s="246"/>
      <c r="Y125" s="247"/>
      <c r="Z125" s="248"/>
      <c r="AA125" s="248"/>
      <c r="AB125" s="248"/>
      <c r="AC125" s="248"/>
      <c r="AD125" s="248"/>
      <c r="AE125" s="249"/>
      <c r="AM125" s="89"/>
    </row>
    <row r="126" spans="2:39" s="32" customFormat="1" ht="35.1" customHeight="1" x14ac:dyDescent="0.3">
      <c r="B126" s="287" t="s">
        <v>77</v>
      </c>
      <c r="C126" s="245"/>
      <c r="D126" s="245"/>
      <c r="E126" s="245"/>
      <c r="F126" s="288"/>
      <c r="G126" s="289" t="s">
        <v>83</v>
      </c>
      <c r="H126" s="290"/>
      <c r="I126" s="38" t="s">
        <v>78</v>
      </c>
      <c r="J126" s="250" t="s">
        <v>125</v>
      </c>
      <c r="K126" s="251"/>
      <c r="L126" s="251"/>
      <c r="M126" s="251"/>
      <c r="N126" s="251"/>
      <c r="O126" s="251"/>
      <c r="P126" s="251"/>
      <c r="Q126" s="251"/>
      <c r="R126" s="251"/>
      <c r="S126" s="252"/>
      <c r="T126" s="246"/>
      <c r="U126" s="246"/>
      <c r="V126" s="246"/>
      <c r="W126" s="246"/>
      <c r="X126" s="246"/>
      <c r="Y126" s="247"/>
      <c r="Z126" s="248"/>
      <c r="AA126" s="248"/>
      <c r="AB126" s="248"/>
      <c r="AC126" s="248"/>
      <c r="AD126" s="248"/>
      <c r="AE126" s="249"/>
      <c r="AM126" s="89"/>
    </row>
    <row r="127" spans="2:39" s="32" customFormat="1" ht="40.5" customHeight="1" x14ac:dyDescent="0.3">
      <c r="B127" s="287" t="s">
        <v>79</v>
      </c>
      <c r="C127" s="245"/>
      <c r="D127" s="245"/>
      <c r="E127" s="245"/>
      <c r="F127" s="288"/>
      <c r="G127" s="289" t="s">
        <v>81</v>
      </c>
      <c r="H127" s="291"/>
      <c r="I127" s="38" t="s">
        <v>85</v>
      </c>
      <c r="J127" s="250" t="s">
        <v>126</v>
      </c>
      <c r="K127" s="251"/>
      <c r="L127" s="251"/>
      <c r="M127" s="251"/>
      <c r="N127" s="251"/>
      <c r="O127" s="251"/>
      <c r="P127" s="251"/>
      <c r="Q127" s="251"/>
      <c r="R127" s="251"/>
      <c r="S127" s="252"/>
      <c r="T127" s="246"/>
      <c r="U127" s="246"/>
      <c r="V127" s="246"/>
      <c r="W127" s="246"/>
      <c r="X127" s="246"/>
      <c r="Y127" s="247"/>
      <c r="Z127" s="248"/>
      <c r="AA127" s="248"/>
      <c r="AB127" s="248"/>
      <c r="AC127" s="248"/>
      <c r="AD127" s="248"/>
      <c r="AE127" s="249"/>
      <c r="AM127" s="89"/>
    </row>
    <row r="128" spans="2:39" s="32" customFormat="1" ht="40.5" customHeight="1" thickBot="1" x14ac:dyDescent="0.35">
      <c r="B128" s="284" t="s">
        <v>129</v>
      </c>
      <c r="C128" s="279"/>
      <c r="D128" s="279"/>
      <c r="E128" s="279"/>
      <c r="F128" s="279"/>
      <c r="G128" s="285" t="s">
        <v>82</v>
      </c>
      <c r="H128" s="286"/>
      <c r="I128" s="39"/>
      <c r="J128" s="277" t="s">
        <v>127</v>
      </c>
      <c r="K128" s="278"/>
      <c r="L128" s="278"/>
      <c r="M128" s="278"/>
      <c r="N128" s="278"/>
      <c r="O128" s="278"/>
      <c r="P128" s="278"/>
      <c r="Q128" s="278"/>
      <c r="R128" s="278"/>
      <c r="S128" s="279"/>
      <c r="T128" s="280"/>
      <c r="U128" s="280"/>
      <c r="V128" s="280"/>
      <c r="W128" s="280"/>
      <c r="X128" s="280"/>
      <c r="Y128" s="281"/>
      <c r="Z128" s="282"/>
      <c r="AA128" s="282"/>
      <c r="AB128" s="282"/>
      <c r="AC128" s="282"/>
      <c r="AD128" s="282"/>
      <c r="AE128" s="283"/>
      <c r="AM128" s="89"/>
    </row>
    <row r="129" ht="14.4" thickTop="1" x14ac:dyDescent="0.3"/>
  </sheetData>
  <protectedRanges>
    <protectedRange sqref="T14:X113 Z14:AC113 Q16:R113 R14:R15 N14:P113 F16:I113 C14:E113 J14:L113" name="rng_zuta_polja_potrosnja"/>
    <protectedRange sqref="F14:I14" name="rng_zuta_polja_potrosnja_1"/>
    <protectedRange sqref="Q14" name="rng_zuta_polja_potrosnja_2"/>
    <protectedRange sqref="F15:I15" name="rng_zuta_polja_potrosnja_3"/>
    <protectedRange sqref="Q15" name="rng_zuta_polja_potrosnja_4"/>
  </protectedRanges>
  <mergeCells count="73">
    <mergeCell ref="B127:F127"/>
    <mergeCell ref="G127:H127"/>
    <mergeCell ref="J127:X127"/>
    <mergeCell ref="Y127:AE127"/>
    <mergeCell ref="B128:F128"/>
    <mergeCell ref="G128:H128"/>
    <mergeCell ref="J128:X128"/>
    <mergeCell ref="Y128:AE128"/>
    <mergeCell ref="B125:F125"/>
    <mergeCell ref="G125:H125"/>
    <mergeCell ref="J125:X125"/>
    <mergeCell ref="Y125:AE125"/>
    <mergeCell ref="B126:F126"/>
    <mergeCell ref="G126:H126"/>
    <mergeCell ref="J126:X126"/>
    <mergeCell ref="Y126:AE126"/>
    <mergeCell ref="B123:F123"/>
    <mergeCell ref="G123:H123"/>
    <mergeCell ref="J123:X123"/>
    <mergeCell ref="Y123:AE123"/>
    <mergeCell ref="B124:F124"/>
    <mergeCell ref="G124:H124"/>
    <mergeCell ref="J124:X124"/>
    <mergeCell ref="Y124:AE124"/>
    <mergeCell ref="B121:F121"/>
    <mergeCell ref="G121:H121"/>
    <mergeCell ref="J121:X121"/>
    <mergeCell ref="Y121:AE121"/>
    <mergeCell ref="B122:F122"/>
    <mergeCell ref="G122:H122"/>
    <mergeCell ref="J122:X122"/>
    <mergeCell ref="Y122:AE122"/>
    <mergeCell ref="B119:F119"/>
    <mergeCell ref="G119:H119"/>
    <mergeCell ref="J119:X119"/>
    <mergeCell ref="Y119:AE119"/>
    <mergeCell ref="B120:F120"/>
    <mergeCell ref="G120:H120"/>
    <mergeCell ref="J120:X120"/>
    <mergeCell ref="Y120:AE120"/>
    <mergeCell ref="B117:F117"/>
    <mergeCell ref="G117:H117"/>
    <mergeCell ref="J117:X117"/>
    <mergeCell ref="Y117:AE117"/>
    <mergeCell ref="B118:F118"/>
    <mergeCell ref="G118:H118"/>
    <mergeCell ref="J118:X118"/>
    <mergeCell ref="Y118:AE118"/>
    <mergeCell ref="B116:F116"/>
    <mergeCell ref="G116:H116"/>
    <mergeCell ref="J116:X116"/>
    <mergeCell ref="Y116:AE116"/>
    <mergeCell ref="Q11:Q13"/>
    <mergeCell ref="R11:R13"/>
    <mergeCell ref="S11:S13"/>
    <mergeCell ref="T11:AE11"/>
    <mergeCell ref="C12:E12"/>
    <mergeCell ref="F12:G12"/>
    <mergeCell ref="H12:J12"/>
    <mergeCell ref="K12:L12"/>
    <mergeCell ref="T12:Y12"/>
    <mergeCell ref="B3:G3"/>
    <mergeCell ref="B7:AE7"/>
    <mergeCell ref="B10:AE10"/>
    <mergeCell ref="B11:B13"/>
    <mergeCell ref="C11:G11"/>
    <mergeCell ref="H11:L11"/>
    <mergeCell ref="M11:M13"/>
    <mergeCell ref="N11:N13"/>
    <mergeCell ref="O11:O13"/>
    <mergeCell ref="P11:P13"/>
    <mergeCell ref="Z12:AD12"/>
    <mergeCell ref="AE12:AE13"/>
  </mergeCells>
  <dataValidations count="3">
    <dataValidation type="list" allowBlank="1" showInputMessage="1" showErrorMessage="1" sqref="P14:P113">
      <formula1>RangUzrokPrekida</formula1>
    </dataValidation>
    <dataValidation type="list" allowBlank="1" showInputMessage="1" showErrorMessage="1" sqref="O14:O113">
      <formula1>RangVrstePrekida</formula1>
    </dataValidation>
    <dataValidation type="list" allowBlank="1" showInputMessage="1" showErrorMessage="1" sqref="N14:N113">
      <formula1>objekti_kor_pu1</formula1>
    </dataValidation>
  </dataValidations>
  <printOptions horizontalCentered="1"/>
  <pageMargins left="0.5" right="0.5" top="0.5" bottom="0.5" header="0.25" footer="0.25"/>
  <pageSetup paperSize="9" scale="41" fitToHeight="2" orientation="landscape" r:id="rId1"/>
  <headerFooter alignWithMargins="0">
    <oddFooter>&amp;CСтрана &amp;P &amp; од &amp;N</oddFooter>
  </headerFooter>
  <rowBreaks count="1" manualBreakCount="1">
    <brk id="114" max="34" man="1"/>
  </rowBreaks>
  <drawing r:id="rId2"/>
  <legacyDrawing r:id="rId3"/>
  <oleObjects>
    <mc:AlternateContent xmlns:mc="http://schemas.openxmlformats.org/markup-compatibility/2006">
      <mc:Choice Requires="x14">
        <oleObject progId="Equation.3" shapeId="14337" r:id="rId4">
          <objectPr defaultSize="0" autoPict="0" r:id="rId5">
            <anchor moveWithCells="1">
              <from>
                <xdr:col>26</xdr:col>
                <xdr:colOff>30480</xdr:colOff>
                <xdr:row>126</xdr:row>
                <xdr:rowOff>7620</xdr:rowOff>
              </from>
              <to>
                <xdr:col>28</xdr:col>
                <xdr:colOff>533400</xdr:colOff>
                <xdr:row>127</xdr:row>
                <xdr:rowOff>38100</xdr:rowOff>
              </to>
            </anchor>
          </objectPr>
        </oleObject>
      </mc:Choice>
      <mc:Fallback>
        <oleObject progId="Equation.3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N28"/>
  <sheetViews>
    <sheetView showGridLines="0" zoomScaleNormal="100" zoomScaleSheetLayoutView="75" workbookViewId="0"/>
  </sheetViews>
  <sheetFormatPr defaultColWidth="9.109375" defaultRowHeight="13.8" x14ac:dyDescent="0.3"/>
  <cols>
    <col min="1" max="1" width="9.109375" style="99"/>
    <col min="2" max="2" width="13.6640625" style="99" customWidth="1"/>
    <col min="3" max="3" width="15.6640625" style="99" customWidth="1"/>
    <col min="4" max="4" width="13.6640625" style="99" customWidth="1"/>
    <col min="5" max="5" width="11.6640625" style="99" customWidth="1"/>
    <col min="6" max="6" width="14.6640625" style="99" customWidth="1"/>
    <col min="7" max="9" width="11.6640625" style="99" customWidth="1"/>
    <col min="10" max="11" width="9.6640625" style="99" customWidth="1"/>
    <col min="12" max="13" width="9.109375" style="99"/>
    <col min="14" max="14" width="6.88671875" style="99" customWidth="1"/>
    <col min="15" max="16384" width="9.109375" style="99"/>
  </cols>
  <sheetData>
    <row r="1" spans="1:14" ht="12.75" customHeight="1" x14ac:dyDescent="0.3">
      <c r="A1" s="99" t="str">
        <f>+CONCATENATE(Poc.strana!$A$13)</f>
        <v>АГЕНЦИЈА ЗА ЕНЕРГЕТИКУ РЕПУБЛИКЕ СРБИЈЕ</v>
      </c>
    </row>
    <row r="3" spans="1:14" x14ac:dyDescent="0.3">
      <c r="B3" s="99" t="str">
        <f>+CONCATENATE(Poc.strana!A20," ",Poc.strana!C20)</f>
        <v xml:space="preserve">Назив енергетског субјекта: </v>
      </c>
    </row>
    <row r="4" spans="1:14" x14ac:dyDescent="0.3">
      <c r="B4" s="99" t="str">
        <f>+CONCATENATE(Poc.strana!A36," ",Poc.strana!C36)</f>
        <v xml:space="preserve">Датум обраде: </v>
      </c>
    </row>
    <row r="7" spans="1:14" ht="25.5" customHeight="1" x14ac:dyDescent="0.3">
      <c r="B7" s="330" t="str">
        <f>+CONCATENATE("Табела ЕТK-3.4-6. Показатељи прекида пумпи и складишта ел. енергије у режиму преузимања електричне енергије из преносног система у периоду
 ",Poc.strana!C26,". године")</f>
        <v>Табела ЕТK-3.4-6. Показатељи прекида пумпи и складишта ел. енергије у режиму преузимања електричне енергије из преносног система у периоду
 . године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9" spans="1:14" ht="14.4" thickBot="1" x14ac:dyDescent="0.35">
      <c r="J9" s="100"/>
    </row>
    <row r="10" spans="1:14" ht="26.25" customHeight="1" thickTop="1" thickBot="1" x14ac:dyDescent="0.35">
      <c r="E10" s="340" t="s">
        <v>115</v>
      </c>
      <c r="F10" s="341"/>
      <c r="G10" s="101" t="s">
        <v>85</v>
      </c>
      <c r="H10" s="175">
        <f>'Pokazatelji kupaca'!$H$10</f>
        <v>0</v>
      </c>
      <c r="I10" s="103"/>
      <c r="K10" s="100"/>
    </row>
    <row r="11" spans="1:14" ht="71.25" customHeight="1" thickTop="1" x14ac:dyDescent="0.3">
      <c r="D11" s="104"/>
      <c r="E11" s="105" t="s">
        <v>15</v>
      </c>
      <c r="F11" s="106" t="s">
        <v>31</v>
      </c>
      <c r="G11" s="107" t="s">
        <v>180</v>
      </c>
      <c r="H11" s="107" t="s">
        <v>181</v>
      </c>
      <c r="I11" s="108" t="s">
        <v>182</v>
      </c>
      <c r="K11" s="100"/>
    </row>
    <row r="12" spans="1:14" ht="25.5" customHeight="1" x14ac:dyDescent="0.3">
      <c r="D12" s="109"/>
      <c r="E12" s="337" t="s">
        <v>49</v>
      </c>
      <c r="F12" s="110" t="s">
        <v>76</v>
      </c>
      <c r="G12" s="115">
        <f>IF(O14=0,0,SUM(('Prekidi pumpi i skladišta'!$O$14:$O$113=$E$12)*('Prekidi pumpi i skladišta'!$P$14:$P$113=F12)*'Prekidi pumpi i skladišta'!$S$14:$S$113))</f>
        <v>0</v>
      </c>
      <c r="H12" s="112">
        <f>+IF($H$10&gt;0,G12/$H$10,0)</f>
        <v>0</v>
      </c>
      <c r="I12" s="113">
        <f>IFERROR(IF($H$10&gt;0,G12*60*CHOOSE('Prekidi pumpi i skladišta'!$D$14,31,28,31,30,31,30,31,31,30,31,30,31)*24/$H$10,0),0)</f>
        <v>0</v>
      </c>
    </row>
    <row r="13" spans="1:14" ht="25.5" customHeight="1" x14ac:dyDescent="0.3">
      <c r="E13" s="359"/>
      <c r="F13" s="114" t="s">
        <v>43</v>
      </c>
      <c r="G13" s="115">
        <f>IF(O14=0,0,SUM(('Prekidi pumpi i skladišta'!$O$14:$O$113=$E$12)*('Prekidi pumpi i skladišta'!$P$14:$P$113=F13)*'Prekidi pumpi i skladišta'!$S$14:$S$113))</f>
        <v>0</v>
      </c>
      <c r="H13" s="112">
        <f t="shared" ref="H13:H20" si="0">+IF($H$10&gt;0,G13/$H$10,0)</f>
        <v>0</v>
      </c>
      <c r="I13" s="113">
        <f>IFERROR(IF($H$10&gt;0,G13*60*CHOOSE('Prekidi pumpi i skladišta'!$D$14,31,28,31,30,31,30,31,31,30,31,30,31)*24/$H$10,0),0)</f>
        <v>0</v>
      </c>
    </row>
    <row r="14" spans="1:14" ht="25.5" customHeight="1" x14ac:dyDescent="0.3">
      <c r="E14" s="359"/>
      <c r="F14" s="116" t="s">
        <v>44</v>
      </c>
      <c r="G14" s="115">
        <f>IF(14=0,0,SUM(('Prekidi pumpi i skladišta'!$O$14:$O$113=$E$12)*('Prekidi pumpi i skladišta'!$P$14:$P$113=F14)*'Prekidi pumpi i skladišta'!$S$14:$S$113))</f>
        <v>0</v>
      </c>
      <c r="H14" s="112">
        <f t="shared" si="0"/>
        <v>0</v>
      </c>
      <c r="I14" s="113">
        <f>IFERROR(IF($H$10&gt;0,G14*60*CHOOSE('Prekidi pumpi i skladišta'!$D$14,31,28,31,30,31,30,31,31,30,31,30,31)*24/$H$10,0),0)</f>
        <v>0</v>
      </c>
    </row>
    <row r="15" spans="1:14" ht="25.5" customHeight="1" x14ac:dyDescent="0.3">
      <c r="E15" s="359"/>
      <c r="F15" s="116" t="s">
        <v>18</v>
      </c>
      <c r="G15" s="115">
        <f>IF(O14=0,0,SUM(('Prekidi pumpi i skladišta'!$O$14:$O$113=$E$12)*('Prekidi pumpi i skladišta'!$P$14:$P$113=F15)*'Prekidi pumpi i skladišta'!$S$14:$S$113))</f>
        <v>0</v>
      </c>
      <c r="H15" s="112">
        <f t="shared" si="0"/>
        <v>0</v>
      </c>
      <c r="I15" s="113">
        <f>IFERROR(IF($H$10&gt;0,G15*60*CHOOSE('Prekidi pumpi i skladišta'!$D$14,31,28,31,30,31,30,31,31,30,31,30,31)*24/$H$10,0),0)</f>
        <v>0</v>
      </c>
    </row>
    <row r="16" spans="1:14" ht="25.5" customHeight="1" x14ac:dyDescent="0.3">
      <c r="E16" s="359"/>
      <c r="F16" s="116" t="s">
        <v>22</v>
      </c>
      <c r="G16" s="115">
        <f>IF(O14=0,0,SUM(('Prekidi pumpi i skladišta'!$O$14:$O$113=$E$12)*('Prekidi pumpi i skladišta'!$P$14:$P$113=F16)*'Prekidi pumpi i skladišta'!$S$14:$S$113))</f>
        <v>0</v>
      </c>
      <c r="H16" s="112">
        <f t="shared" si="0"/>
        <v>0</v>
      </c>
      <c r="I16" s="113">
        <f>IFERROR(IF($H$10&gt;0,G16*60*CHOOSE('Prekidi pumpi i skladišta'!$D$14,31,28,31,30,31,30,31,31,30,31,30,31)*24/$H$10,0),0)</f>
        <v>0</v>
      </c>
    </row>
    <row r="17" spans="2:14" ht="25.5" customHeight="1" x14ac:dyDescent="0.3">
      <c r="E17" s="359"/>
      <c r="F17" s="117" t="s">
        <v>20</v>
      </c>
      <c r="G17" s="115">
        <f>IF(O14=0,0,SUM(('Prekidi pumpi i skladišta'!$O$14:$O$113=$E$12)*('Prekidi pumpi i skladišta'!$P$14:$P$113=F17)*'Prekidi pumpi i skladišta'!$S$14:$S$113))</f>
        <v>0</v>
      </c>
      <c r="H17" s="119">
        <f t="shared" si="0"/>
        <v>0</v>
      </c>
      <c r="I17" s="120">
        <f>IFERROR(IF($H$10&gt;0,G17*60*CHOOSE('Prekidi pumpi i skladišta'!$D$14,31,28,31,30,31,30,31,31,30,31,30,31)*24/$H$10,0),0)</f>
        <v>0</v>
      </c>
    </row>
    <row r="18" spans="2:14" ht="25.5" customHeight="1" x14ac:dyDescent="0.3">
      <c r="E18" s="360"/>
      <c r="F18" s="121" t="s">
        <v>19</v>
      </c>
      <c r="G18" s="122">
        <f>SUM(G12:G17)</f>
        <v>0</v>
      </c>
      <c r="H18" s="123">
        <f t="shared" si="0"/>
        <v>0</v>
      </c>
      <c r="I18" s="174">
        <f>IFERROR(IF($H$10&gt;0,G18*60*CHOOSE('Prekidi pumpi i skladišta'!$D$14,31,28,31,30,31,30,31,31,30,31,30,31)*24/$H$10,0),0)</f>
        <v>0</v>
      </c>
    </row>
    <row r="19" spans="2:14" ht="25.5" customHeight="1" x14ac:dyDescent="0.3">
      <c r="E19" s="342" t="s">
        <v>48</v>
      </c>
      <c r="F19" s="343"/>
      <c r="G19" s="125">
        <f>SUMIF('Prekidi pumpi i skladišta'!$O$14:$O$113,$E$19,'Prekidi pumpi i skladišta'!$S$14:$S$113)</f>
        <v>0</v>
      </c>
      <c r="H19" s="123">
        <f t="shared" si="0"/>
        <v>0</v>
      </c>
      <c r="I19" s="174">
        <f>IFERROR(IF($H$10&gt;0,G19*60*CHOOSE('Prekidi pumpi i skladišta'!$D$14,31,28,31,30,31,30,31,31,30,31,30,31)*24/$H$10,0),0)</f>
        <v>0</v>
      </c>
    </row>
    <row r="20" spans="2:14" ht="25.5" customHeight="1" thickBot="1" x14ac:dyDescent="0.35">
      <c r="E20" s="344" t="s">
        <v>19</v>
      </c>
      <c r="F20" s="345"/>
      <c r="G20" s="126">
        <f>+G18+G19</f>
        <v>0</v>
      </c>
      <c r="H20" s="127">
        <f t="shared" si="0"/>
        <v>0</v>
      </c>
      <c r="I20" s="173">
        <f>IFERROR(IF($H$10&gt;0,G20*60*CHOOSE('Prekidi pumpi i skladišta'!$D$14,31,28,31,30,31,30,31,31,30,31,30,31)*24/$H$10,0),0)</f>
        <v>0</v>
      </c>
    </row>
    <row r="21" spans="2:14" ht="13.5" customHeight="1" thickTop="1" x14ac:dyDescent="0.3"/>
    <row r="22" spans="2:14" ht="14.4" thickBot="1" x14ac:dyDescent="0.35"/>
    <row r="23" spans="2:14" ht="15" customHeight="1" thickTop="1" x14ac:dyDescent="0.3">
      <c r="B23" s="346" t="s">
        <v>1</v>
      </c>
      <c r="C23" s="347"/>
      <c r="D23" s="128" t="s">
        <v>35</v>
      </c>
      <c r="E23" s="164" t="s">
        <v>36</v>
      </c>
      <c r="F23" s="331" t="s">
        <v>2</v>
      </c>
      <c r="G23" s="332"/>
      <c r="H23" s="332"/>
      <c r="I23" s="333"/>
      <c r="J23" s="327" t="s">
        <v>3</v>
      </c>
      <c r="K23" s="328"/>
      <c r="L23" s="328"/>
      <c r="M23" s="328"/>
      <c r="N23" s="329"/>
    </row>
    <row r="24" spans="2:14" ht="76.5" customHeight="1" x14ac:dyDescent="0.3">
      <c r="B24" s="306" t="s">
        <v>91</v>
      </c>
      <c r="C24" s="307"/>
      <c r="D24" s="130" t="s">
        <v>92</v>
      </c>
      <c r="E24" s="131" t="s">
        <v>85</v>
      </c>
      <c r="F24" s="334" t="s">
        <v>93</v>
      </c>
      <c r="G24" s="335"/>
      <c r="H24" s="335"/>
      <c r="I24" s="336"/>
      <c r="J24" s="324"/>
      <c r="K24" s="325"/>
      <c r="L24" s="325"/>
      <c r="M24" s="325"/>
      <c r="N24" s="326"/>
    </row>
    <row r="25" spans="2:14" ht="75" customHeight="1" x14ac:dyDescent="0.3">
      <c r="B25" s="320" t="s">
        <v>171</v>
      </c>
      <c r="C25" s="321"/>
      <c r="D25" s="132" t="s">
        <v>162</v>
      </c>
      <c r="E25" s="133" t="s">
        <v>85</v>
      </c>
      <c r="F25" s="314" t="s">
        <v>173</v>
      </c>
      <c r="G25" s="315"/>
      <c r="H25" s="315"/>
      <c r="I25" s="321"/>
      <c r="J25" s="308"/>
      <c r="K25" s="309"/>
      <c r="L25" s="309"/>
      <c r="M25" s="309"/>
      <c r="N25" s="310"/>
    </row>
    <row r="26" spans="2:14" ht="72" customHeight="1" x14ac:dyDescent="0.3">
      <c r="B26" s="322" t="s">
        <v>172</v>
      </c>
      <c r="C26" s="323"/>
      <c r="D26" s="132" t="s">
        <v>163</v>
      </c>
      <c r="E26" s="133" t="s">
        <v>40</v>
      </c>
      <c r="F26" s="314" t="s">
        <v>174</v>
      </c>
      <c r="G26" s="315"/>
      <c r="H26" s="315"/>
      <c r="I26" s="316"/>
      <c r="J26" s="308"/>
      <c r="K26" s="309"/>
      <c r="L26" s="309"/>
      <c r="M26" s="309"/>
      <c r="N26" s="310"/>
    </row>
    <row r="27" spans="2:14" ht="110.25" customHeight="1" thickBot="1" x14ac:dyDescent="0.35">
      <c r="B27" s="304" t="s">
        <v>90</v>
      </c>
      <c r="C27" s="305"/>
      <c r="D27" s="134" t="s">
        <v>164</v>
      </c>
      <c r="E27" s="135" t="s">
        <v>37</v>
      </c>
      <c r="F27" s="317" t="s">
        <v>96</v>
      </c>
      <c r="G27" s="318"/>
      <c r="H27" s="318"/>
      <c r="I27" s="319"/>
      <c r="J27" s="311"/>
      <c r="K27" s="312"/>
      <c r="L27" s="312"/>
      <c r="M27" s="312"/>
      <c r="N27" s="313"/>
    </row>
    <row r="28" spans="2:14" ht="14.4" thickTop="1" x14ac:dyDescent="0.3"/>
  </sheetData>
  <mergeCells count="20">
    <mergeCell ref="B26:C26"/>
    <mergeCell ref="F26:I26"/>
    <mergeCell ref="J26:N26"/>
    <mergeCell ref="B27:C27"/>
    <mergeCell ref="F27:I27"/>
    <mergeCell ref="J27:N27"/>
    <mergeCell ref="B24:C24"/>
    <mergeCell ref="F24:I24"/>
    <mergeCell ref="J24:N24"/>
    <mergeCell ref="B25:C25"/>
    <mergeCell ref="F25:I25"/>
    <mergeCell ref="J25:N25"/>
    <mergeCell ref="B23:C23"/>
    <mergeCell ref="F23:I23"/>
    <mergeCell ref="J23:N23"/>
    <mergeCell ref="B7:N7"/>
    <mergeCell ref="E10:F10"/>
    <mergeCell ref="E12:E18"/>
    <mergeCell ref="E19:F19"/>
    <mergeCell ref="E20:F20"/>
  </mergeCells>
  <printOptions horizontalCentered="1"/>
  <pageMargins left="0.75" right="0.75" top="1" bottom="1" header="0.5" footer="0.5"/>
  <pageSetup paperSize="9" scale="75" orientation="landscape" r:id="rId1"/>
  <headerFooter alignWithMargins="0">
    <oddFooter>&amp;CСтрана &amp;P &amp; од &amp;N</oddFooter>
  </headerFooter>
  <rowBreaks count="1" manualBreakCount="1">
    <brk id="21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autoPict="0" r:id="rId5">
            <anchor moveWithCells="1">
              <from>
                <xdr:col>10</xdr:col>
                <xdr:colOff>137160</xdr:colOff>
                <xdr:row>25</xdr:row>
                <xdr:rowOff>137160</xdr:rowOff>
              </from>
              <to>
                <xdr:col>12</xdr:col>
                <xdr:colOff>594360</xdr:colOff>
                <xdr:row>25</xdr:row>
                <xdr:rowOff>822960</xdr:rowOff>
              </to>
            </anchor>
          </objectPr>
        </oleObject>
      </mc:Choice>
      <mc:Fallback>
        <oleObject progId="Equation.3" shapeId="15361" r:id="rId4"/>
      </mc:Fallback>
    </mc:AlternateContent>
    <mc:AlternateContent xmlns:mc="http://schemas.openxmlformats.org/markup-compatibility/2006">
      <mc:Choice Requires="x14">
        <oleObject progId="Equation.3" shapeId="15362" r:id="rId6">
          <objectPr defaultSize="0" autoPict="0" r:id="rId7">
            <anchor moveWithCells="1">
              <from>
                <xdr:col>9</xdr:col>
                <xdr:colOff>251460</xdr:colOff>
                <xdr:row>24</xdr:row>
                <xdr:rowOff>236220</xdr:rowOff>
              </from>
              <to>
                <xdr:col>13</xdr:col>
                <xdr:colOff>365760</xdr:colOff>
                <xdr:row>24</xdr:row>
                <xdr:rowOff>754380</xdr:rowOff>
              </to>
            </anchor>
          </objectPr>
        </oleObject>
      </mc:Choice>
      <mc:Fallback>
        <oleObject progId="Equation.3" shapeId="15362" r:id="rId6"/>
      </mc:Fallback>
    </mc:AlternateContent>
    <mc:AlternateContent xmlns:mc="http://schemas.openxmlformats.org/markup-compatibility/2006">
      <mc:Choice Requires="x14">
        <oleObject progId="Equation.3" shapeId="15363" r:id="rId8">
          <objectPr defaultSize="0" autoPict="0" r:id="rId9">
            <anchor moveWithCells="1">
              <from>
                <xdr:col>9</xdr:col>
                <xdr:colOff>411480</xdr:colOff>
                <xdr:row>26</xdr:row>
                <xdr:rowOff>266700</xdr:rowOff>
              </from>
              <to>
                <xdr:col>12</xdr:col>
                <xdr:colOff>594360</xdr:colOff>
                <xdr:row>26</xdr:row>
                <xdr:rowOff>1135380</xdr:rowOff>
              </to>
            </anchor>
          </objectPr>
        </oleObject>
      </mc:Choice>
      <mc:Fallback>
        <oleObject progId="Equation.3" shapeId="15363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28"/>
  <sheetViews>
    <sheetView showGridLines="0" zoomScaleNormal="100" zoomScaleSheetLayoutView="75" workbookViewId="0"/>
  </sheetViews>
  <sheetFormatPr defaultColWidth="9.109375" defaultRowHeight="13.8" x14ac:dyDescent="0.3"/>
  <cols>
    <col min="1" max="1" width="9.109375" style="99"/>
    <col min="2" max="2" width="13.6640625" style="99" customWidth="1"/>
    <col min="3" max="3" width="15.6640625" style="99" customWidth="1"/>
    <col min="4" max="4" width="13.6640625" style="99" customWidth="1"/>
    <col min="5" max="5" width="11.6640625" style="99" customWidth="1"/>
    <col min="6" max="6" width="14.6640625" style="99" customWidth="1"/>
    <col min="7" max="9" width="11.6640625" style="99" customWidth="1"/>
    <col min="10" max="11" width="9.6640625" style="99" customWidth="1"/>
    <col min="12" max="13" width="9.109375" style="99"/>
    <col min="14" max="14" width="6.88671875" style="99" customWidth="1"/>
    <col min="15" max="16384" width="9.109375" style="99"/>
  </cols>
  <sheetData>
    <row r="1" spans="1:14" ht="12.75" customHeight="1" x14ac:dyDescent="0.3">
      <c r="A1" s="99" t="str">
        <f>+CONCATENATE(Poc.strana!$A$13)</f>
        <v>АГЕНЦИЈА ЗА ЕНЕРГЕТИКУ РЕПУБЛИКЕ СРБИЈЕ</v>
      </c>
    </row>
    <row r="3" spans="1:14" x14ac:dyDescent="0.3">
      <c r="B3" s="99" t="str">
        <f>+CONCATENATE(Poc.strana!A20," ",Poc.strana!C20)</f>
        <v xml:space="preserve">Назив енергетског субјекта: </v>
      </c>
    </row>
    <row r="4" spans="1:14" x14ac:dyDescent="0.3">
      <c r="B4" s="99" t="str">
        <f>+CONCATENATE(Poc.strana!A36," ",Poc.strana!C36)</f>
        <v xml:space="preserve">Датум обраде: </v>
      </c>
    </row>
    <row r="7" spans="1:14" ht="25.5" customHeight="1" x14ac:dyDescent="0.3">
      <c r="B7" s="330" t="str">
        <f>+CONCATENATE("Табела ЕТK-3.4-7. Сумарни показатељи непрекидности преузимања електричне енергије електродистрибуцији и купцима, пумпама и складиштима из преносног система у периоду
 ",Poc.strana!C26,". године")</f>
        <v>Табела ЕТK-3.4-7. Сумарни показатељи непрекидности преузимања електричне енергије електродистрибуцији и купцима, пумпама и складиштима из преносног система у периоду
 . године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9" spans="1:14" ht="14.4" thickBot="1" x14ac:dyDescent="0.35">
      <c r="J9" s="100"/>
    </row>
    <row r="10" spans="1:14" ht="26.25" customHeight="1" thickTop="1" thickBot="1" x14ac:dyDescent="0.35">
      <c r="E10" s="340" t="s">
        <v>115</v>
      </c>
      <c r="F10" s="341"/>
      <c r="G10" s="101" t="s">
        <v>85</v>
      </c>
      <c r="H10" s="175">
        <f>'Pokazatelji kupaca'!$H$10</f>
        <v>0</v>
      </c>
      <c r="I10" s="103"/>
      <c r="K10" s="100"/>
    </row>
    <row r="11" spans="1:14" ht="71.25" customHeight="1" thickTop="1" x14ac:dyDescent="0.3">
      <c r="D11" s="104"/>
      <c r="E11" s="105" t="s">
        <v>15</v>
      </c>
      <c r="F11" s="106" t="s">
        <v>31</v>
      </c>
      <c r="G11" s="107" t="s">
        <v>97</v>
      </c>
      <c r="H11" s="107" t="s">
        <v>98</v>
      </c>
      <c r="I11" s="108" t="s">
        <v>107</v>
      </c>
      <c r="K11" s="100"/>
    </row>
    <row r="12" spans="1:14" ht="25.5" customHeight="1" x14ac:dyDescent="0.3">
      <c r="D12" s="109"/>
      <c r="E12" s="337" t="s">
        <v>49</v>
      </c>
      <c r="F12" s="110" t="s">
        <v>76</v>
      </c>
      <c r="G12" s="111">
        <f>'Pokazatelji kupaca'!$G$12+'Pokazatelji-pumpi i skladišta'!$G$12</f>
        <v>0</v>
      </c>
      <c r="H12" s="112">
        <f>'Pokazatelji kupaca'!$H$12+'Pokazatelji-pumpi i skladišta'!$H$12</f>
        <v>0</v>
      </c>
      <c r="I12" s="168">
        <f>'Pokazatelji kupaca'!$I$12+'Pokazatelji-pumpi i skladišta'!$I$12</f>
        <v>0</v>
      </c>
    </row>
    <row r="13" spans="1:14" ht="25.5" customHeight="1" x14ac:dyDescent="0.3">
      <c r="E13" s="338"/>
      <c r="F13" s="114" t="s">
        <v>43</v>
      </c>
      <c r="G13" s="115">
        <f>'Pokazatelji kupaca'!$G$13+'Pokazatelji-pumpi i skladišta'!$G$13</f>
        <v>0</v>
      </c>
      <c r="H13" s="112">
        <f>'Pokazatelji kupaca'!$H$13+'Pokazatelji-pumpi i skladišta'!$H$13</f>
        <v>0</v>
      </c>
      <c r="I13" s="168">
        <f>'Pokazatelji kupaca'!$I$13+'Pokazatelji-pumpi i skladišta'!$I$13</f>
        <v>0</v>
      </c>
    </row>
    <row r="14" spans="1:14" ht="25.5" customHeight="1" x14ac:dyDescent="0.3">
      <c r="E14" s="338"/>
      <c r="F14" s="116" t="s">
        <v>44</v>
      </c>
      <c r="G14" s="115">
        <f>'Pokazatelji kupaca'!$G$14+'Pokazatelji-pumpi i skladišta'!$G$14</f>
        <v>0</v>
      </c>
      <c r="H14" s="112">
        <f>'Pokazatelji kupaca'!$H$14+'Pokazatelji-pumpi i skladišta'!$H$14</f>
        <v>0</v>
      </c>
      <c r="I14" s="168">
        <f>'Pokazatelji kupaca'!$I$14+'Pokazatelji-pumpi i skladišta'!$I$14</f>
        <v>0</v>
      </c>
    </row>
    <row r="15" spans="1:14" ht="25.5" customHeight="1" x14ac:dyDescent="0.3">
      <c r="E15" s="338"/>
      <c r="F15" s="116" t="s">
        <v>18</v>
      </c>
      <c r="G15" s="115">
        <f>'Pokazatelji kupaca'!$G$15+'Pokazatelji-pumpi i skladišta'!$G$15</f>
        <v>0</v>
      </c>
      <c r="H15" s="112">
        <f>'Pokazatelji kupaca'!$H$15+'Pokazatelji-pumpi i skladišta'!$H$15</f>
        <v>0</v>
      </c>
      <c r="I15" s="168">
        <f>'Pokazatelji kupaca'!$I$15+'Pokazatelji-pumpi i skladišta'!$I$15</f>
        <v>0</v>
      </c>
    </row>
    <row r="16" spans="1:14" ht="25.5" customHeight="1" x14ac:dyDescent="0.3">
      <c r="E16" s="338"/>
      <c r="F16" s="116" t="s">
        <v>22</v>
      </c>
      <c r="G16" s="115">
        <f>'Pokazatelji kupaca'!$G$16+'Pokazatelji-pumpi i skladišta'!$G$16</f>
        <v>0</v>
      </c>
      <c r="H16" s="112">
        <f>'Pokazatelji kupaca'!$H$16+'Pokazatelji-pumpi i skladišta'!$H$16</f>
        <v>0</v>
      </c>
      <c r="I16" s="168">
        <f>'Pokazatelji kupaca'!$I$16+'Pokazatelji-pumpi i skladišta'!$I$16</f>
        <v>0</v>
      </c>
    </row>
    <row r="17" spans="2:14" ht="25.5" customHeight="1" x14ac:dyDescent="0.3">
      <c r="E17" s="338"/>
      <c r="F17" s="117" t="s">
        <v>20</v>
      </c>
      <c r="G17" s="115">
        <f>'Pokazatelji kupaca'!$G$17+'Pokazatelji-pumpi i skladišta'!$G$17</f>
        <v>0</v>
      </c>
      <c r="H17" s="167">
        <f>'Pokazatelji kupaca'!$H$17+'Pokazatelji-pumpi i skladišta'!$H$17</f>
        <v>0</v>
      </c>
      <c r="I17" s="169">
        <f>'Pokazatelji kupaca'!$I$17+'Pokazatelji-pumpi i skladišta'!$I$17</f>
        <v>0</v>
      </c>
    </row>
    <row r="18" spans="2:14" ht="25.5" customHeight="1" x14ac:dyDescent="0.3">
      <c r="E18" s="339"/>
      <c r="F18" s="121" t="s">
        <v>19</v>
      </c>
      <c r="G18" s="122">
        <f>SUM(G12:G17)</f>
        <v>0</v>
      </c>
      <c r="H18" s="167">
        <f>SUM(H12:H17)</f>
        <v>0</v>
      </c>
      <c r="I18" s="124">
        <f>SUM(I12:I17)</f>
        <v>0</v>
      </c>
    </row>
    <row r="19" spans="2:14" ht="25.5" customHeight="1" x14ac:dyDescent="0.3">
      <c r="E19" s="342" t="s">
        <v>48</v>
      </c>
      <c r="F19" s="343"/>
      <c r="G19" s="125">
        <f>'Pokazatelji kupaca'!$G$19+'Pokazatelji-pumpi i skladišta'!$G$19</f>
        <v>0</v>
      </c>
      <c r="H19" s="171">
        <f>'Pokazatelji kupaca'!$H$19+'Pokazatelji-pumpi i skladišta'!$H$19</f>
        <v>0</v>
      </c>
      <c r="I19" s="172">
        <f>'Pokazatelji kupaca'!$I$19+'Pokazatelji-pumpi i skladišta'!$I$19</f>
        <v>0</v>
      </c>
    </row>
    <row r="20" spans="2:14" ht="25.5" customHeight="1" thickBot="1" x14ac:dyDescent="0.35">
      <c r="E20" s="344" t="s">
        <v>19</v>
      </c>
      <c r="F20" s="345"/>
      <c r="G20" s="126">
        <f>+G18+G19</f>
        <v>0</v>
      </c>
      <c r="H20" s="127">
        <f>+H18+H19</f>
        <v>0</v>
      </c>
      <c r="I20" s="170">
        <f>+I18+I19</f>
        <v>0</v>
      </c>
    </row>
    <row r="21" spans="2:14" ht="13.5" customHeight="1" thickTop="1" x14ac:dyDescent="0.3"/>
    <row r="22" spans="2:14" ht="14.4" thickBot="1" x14ac:dyDescent="0.35"/>
    <row r="23" spans="2:14" ht="15" customHeight="1" thickTop="1" x14ac:dyDescent="0.3">
      <c r="B23" s="346" t="s">
        <v>1</v>
      </c>
      <c r="C23" s="347"/>
      <c r="D23" s="128" t="s">
        <v>35</v>
      </c>
      <c r="E23" s="164" t="s">
        <v>36</v>
      </c>
      <c r="F23" s="331" t="s">
        <v>2</v>
      </c>
      <c r="G23" s="332"/>
      <c r="H23" s="332"/>
      <c r="I23" s="333"/>
      <c r="J23" s="327" t="s">
        <v>3</v>
      </c>
      <c r="K23" s="328"/>
      <c r="L23" s="328"/>
      <c r="M23" s="328"/>
      <c r="N23" s="329"/>
    </row>
    <row r="24" spans="2:14" ht="76.5" customHeight="1" x14ac:dyDescent="0.3">
      <c r="B24" s="306" t="s">
        <v>91</v>
      </c>
      <c r="C24" s="307"/>
      <c r="D24" s="130" t="s">
        <v>92</v>
      </c>
      <c r="E24" s="131" t="s">
        <v>85</v>
      </c>
      <c r="F24" s="334" t="s">
        <v>93</v>
      </c>
      <c r="G24" s="335"/>
      <c r="H24" s="335"/>
      <c r="I24" s="336"/>
      <c r="J24" s="324"/>
      <c r="K24" s="325"/>
      <c r="L24" s="325"/>
      <c r="M24" s="325"/>
      <c r="N24" s="326"/>
    </row>
    <row r="25" spans="2:14" ht="75" customHeight="1" x14ac:dyDescent="0.3">
      <c r="B25" s="320" t="s">
        <v>79</v>
      </c>
      <c r="C25" s="321"/>
      <c r="D25" s="132" t="s">
        <v>80</v>
      </c>
      <c r="E25" s="133" t="s">
        <v>85</v>
      </c>
      <c r="F25" s="314" t="s">
        <v>118</v>
      </c>
      <c r="G25" s="315"/>
      <c r="H25" s="315"/>
      <c r="I25" s="321"/>
      <c r="J25" s="308"/>
      <c r="K25" s="309"/>
      <c r="L25" s="309"/>
      <c r="M25" s="309"/>
      <c r="N25" s="310"/>
    </row>
    <row r="26" spans="2:14" ht="72" customHeight="1" x14ac:dyDescent="0.3">
      <c r="B26" s="322" t="s">
        <v>88</v>
      </c>
      <c r="C26" s="323"/>
      <c r="D26" s="132" t="s">
        <v>94</v>
      </c>
      <c r="E26" s="133" t="s">
        <v>40</v>
      </c>
      <c r="F26" s="314" t="s">
        <v>95</v>
      </c>
      <c r="G26" s="315"/>
      <c r="H26" s="315"/>
      <c r="I26" s="316"/>
      <c r="J26" s="308"/>
      <c r="K26" s="309"/>
      <c r="L26" s="309"/>
      <c r="M26" s="309"/>
      <c r="N26" s="310"/>
    </row>
    <row r="27" spans="2:14" ht="110.25" customHeight="1" thickBot="1" x14ac:dyDescent="0.35">
      <c r="B27" s="304" t="s">
        <v>90</v>
      </c>
      <c r="C27" s="305"/>
      <c r="D27" s="134" t="s">
        <v>89</v>
      </c>
      <c r="E27" s="135" t="s">
        <v>37</v>
      </c>
      <c r="F27" s="317" t="s">
        <v>96</v>
      </c>
      <c r="G27" s="318"/>
      <c r="H27" s="318"/>
      <c r="I27" s="319"/>
      <c r="J27" s="311"/>
      <c r="K27" s="312"/>
      <c r="L27" s="312"/>
      <c r="M27" s="312"/>
      <c r="N27" s="313"/>
    </row>
    <row r="28" spans="2:14" ht="14.4" thickTop="1" x14ac:dyDescent="0.3"/>
  </sheetData>
  <mergeCells count="20">
    <mergeCell ref="B26:C26"/>
    <mergeCell ref="F26:I26"/>
    <mergeCell ref="J26:N26"/>
    <mergeCell ref="B27:C27"/>
    <mergeCell ref="F27:I27"/>
    <mergeCell ref="J27:N27"/>
    <mergeCell ref="B24:C24"/>
    <mergeCell ref="F24:I24"/>
    <mergeCell ref="J24:N24"/>
    <mergeCell ref="B25:C25"/>
    <mergeCell ref="F25:I25"/>
    <mergeCell ref="J25:N25"/>
    <mergeCell ref="B23:C23"/>
    <mergeCell ref="F23:I23"/>
    <mergeCell ref="J23:N23"/>
    <mergeCell ref="B7:N7"/>
    <mergeCell ref="E10:F10"/>
    <mergeCell ref="E12:E18"/>
    <mergeCell ref="E19:F19"/>
    <mergeCell ref="E20:F20"/>
  </mergeCells>
  <printOptions horizontalCentered="1"/>
  <pageMargins left="0.75" right="0.75" top="1" bottom="1" header="0.5" footer="0.5"/>
  <pageSetup paperSize="9" scale="75" orientation="landscape" r:id="rId1"/>
  <headerFooter alignWithMargins="0">
    <oddFooter>&amp;CСтрана &amp;P &amp; од &amp;N</oddFooter>
  </headerFooter>
  <rowBreaks count="1" manualBreakCount="1">
    <brk id="21" max="16383" man="1"/>
  </rowBreaks>
  <ignoredErrors>
    <ignoredError sqref="H13 I18" 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9</xdr:col>
                <xdr:colOff>99060</xdr:colOff>
                <xdr:row>25</xdr:row>
                <xdr:rowOff>137160</xdr:rowOff>
              </from>
              <to>
                <xdr:col>13</xdr:col>
                <xdr:colOff>297180</xdr:colOff>
                <xdr:row>25</xdr:row>
                <xdr:rowOff>594360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>
              <from>
                <xdr:col>9</xdr:col>
                <xdr:colOff>251460</xdr:colOff>
                <xdr:row>24</xdr:row>
                <xdr:rowOff>236220</xdr:rowOff>
              </from>
              <to>
                <xdr:col>13</xdr:col>
                <xdr:colOff>365760</xdr:colOff>
                <xdr:row>24</xdr:row>
                <xdr:rowOff>754380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>
              <from>
                <xdr:col>9</xdr:col>
                <xdr:colOff>403860</xdr:colOff>
                <xdr:row>26</xdr:row>
                <xdr:rowOff>403860</xdr:rowOff>
              </from>
              <to>
                <xdr:col>12</xdr:col>
                <xdr:colOff>594360</xdr:colOff>
                <xdr:row>26</xdr:row>
                <xdr:rowOff>845820</xdr:rowOff>
              </to>
            </anchor>
          </objectPr>
        </oleObject>
      </mc:Choice>
      <mc:Fallback>
        <oleObject progId="Equation.3" shapeId="1638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Poc.strana</vt:lpstr>
      <vt:lpstr>Sadrzaj_Dinamika</vt:lpstr>
      <vt:lpstr>Merna mesta</vt:lpstr>
      <vt:lpstr>Prekidi kupaca</vt:lpstr>
      <vt:lpstr>Pokazatelji kupaca</vt:lpstr>
      <vt:lpstr>Prekidi proizvodnje</vt:lpstr>
      <vt:lpstr>Prekidi pumpi i skladišta</vt:lpstr>
      <vt:lpstr>Pokazatelji-pumpi i skladišta</vt:lpstr>
      <vt:lpstr>Pokazatelji sumarno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ddf</dc:title>
  <dc:creator>Milica Brkic-Vukovljak</dc:creator>
  <cp:lastModifiedBy>AERS</cp:lastModifiedBy>
  <cp:lastPrinted>2009-03-24T14:04:51Z</cp:lastPrinted>
  <dcterms:created xsi:type="dcterms:W3CDTF">2007-10-06T09:59:51Z</dcterms:created>
  <dcterms:modified xsi:type="dcterms:W3CDTF">2022-01-27T09:03:59Z</dcterms:modified>
</cp:coreProperties>
</file>