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MyDocuments\PLANOVI RAZVOJA\OPS\MONITORING\2018\"/>
    </mc:Choice>
  </mc:AlternateContent>
  <bookViews>
    <workbookView xWindow="0" yWindow="0" windowWidth="25200" windowHeight="11295" tabRatio="575"/>
  </bookViews>
  <sheets>
    <sheet name="Poc. strana" sheetId="4" r:id="rId1"/>
    <sheet name="Sadrzaj_Dinamika" sheetId="48" r:id="rId2"/>
    <sheet name="Ostv_ulaganja" sheetId="52" r:id="rId3"/>
  </sheets>
  <definedNames>
    <definedName name="_xlnm._FilterDatabase" localSheetId="2" hidden="1">Ostv_ulaganja!$B$10:$AN$35</definedName>
    <definedName name="_xlnm.Print_Area" localSheetId="2">Ostv_ulaganja!$A$1:$AM$17</definedName>
    <definedName name="_xlnm.Print_Area" localSheetId="0">'Poc. strana'!$A$1:$I$34</definedName>
    <definedName name="_xlnm.Print_Titles" localSheetId="2">Ostv_ulaganja!$1:$6</definedName>
    <definedName name="sab" localSheetId="2">#REF!</definedName>
    <definedName name="sab" localSheetId="1">#REF!</definedName>
    <definedName name="sab">#REF!</definedName>
  </definedNames>
  <calcPr calcId="162913"/>
</workbook>
</file>

<file path=xl/calcChain.xml><?xml version="1.0" encoding="utf-8"?>
<calcChain xmlns="http://schemas.openxmlformats.org/spreadsheetml/2006/main">
  <c r="AL14" i="52" l="1"/>
  <c r="R34" i="52"/>
  <c r="AI33" i="52"/>
  <c r="AI14" i="52"/>
  <c r="AJ14" i="52" l="1"/>
  <c r="AM10" i="52"/>
  <c r="Q13" i="52" l="1"/>
  <c r="AN10" i="52" l="1"/>
  <c r="AM13" i="52"/>
  <c r="AL13" i="52"/>
  <c r="AK13" i="52"/>
  <c r="AJ13" i="52"/>
  <c r="AI13" i="52"/>
  <c r="AH13" i="52"/>
  <c r="AG13" i="52"/>
  <c r="AF13" i="52"/>
  <c r="AE13" i="52"/>
  <c r="AD13" i="52"/>
  <c r="AC13" i="52"/>
  <c r="AB13" i="52"/>
  <c r="AA13" i="52"/>
  <c r="Z13" i="52"/>
  <c r="Y13" i="52"/>
  <c r="X13" i="52"/>
  <c r="W13" i="52"/>
  <c r="V13" i="52"/>
  <c r="U13" i="52"/>
  <c r="T13" i="52"/>
  <c r="S13" i="52"/>
  <c r="R13" i="52"/>
  <c r="E12" i="48" l="1"/>
  <c r="B4" i="52" l="1"/>
  <c r="B3" i="52"/>
  <c r="O13" i="52"/>
  <c r="N13" i="52"/>
  <c r="M13" i="52"/>
  <c r="L13" i="52"/>
  <c r="K13" i="52"/>
  <c r="J13" i="52"/>
  <c r="I13" i="52"/>
  <c r="H13" i="52"/>
  <c r="G13" i="52"/>
  <c r="F13" i="52"/>
  <c r="AA10" i="52"/>
  <c r="AB10" i="52"/>
  <c r="AC10" i="52"/>
  <c r="B7" i="52"/>
  <c r="AH34" i="52"/>
  <c r="AG34" i="52"/>
  <c r="AF34" i="52"/>
  <c r="AE34" i="52"/>
  <c r="AD34" i="52"/>
  <c r="AC34" i="52"/>
  <c r="AB34" i="52"/>
  <c r="AM34" i="52" s="1"/>
  <c r="AA34" i="52"/>
  <c r="Z34" i="52"/>
  <c r="AL34" i="52" s="1"/>
  <c r="S34" i="52"/>
  <c r="L34" i="52"/>
  <c r="AK34" i="52" s="1"/>
  <c r="K34" i="52"/>
  <c r="AJ34" i="52" s="1"/>
  <c r="AM33" i="52"/>
  <c r="AL33" i="52"/>
  <c r="AK33" i="52"/>
  <c r="AJ33" i="52"/>
  <c r="AM32" i="52"/>
  <c r="AL32" i="52"/>
  <c r="AK32" i="52"/>
  <c r="AJ32" i="52"/>
  <c r="AI32" i="52"/>
  <c r="AM31" i="52"/>
  <c r="AL31" i="52"/>
  <c r="AK31" i="52"/>
  <c r="AJ31" i="52"/>
  <c r="AI31" i="52"/>
  <c r="AM30" i="52"/>
  <c r="AL30" i="52"/>
  <c r="AK30" i="52"/>
  <c r="AJ30" i="52"/>
  <c r="AI30" i="52"/>
  <c r="AM29" i="52"/>
  <c r="AL29" i="52"/>
  <c r="AK29" i="52"/>
  <c r="AJ29" i="52"/>
  <c r="AI29" i="52"/>
  <c r="AM28" i="52"/>
  <c r="AL28" i="52"/>
  <c r="AK28" i="52"/>
  <c r="AJ28" i="52"/>
  <c r="AI28" i="52"/>
  <c r="AM27" i="52"/>
  <c r="AL27" i="52"/>
  <c r="AK27" i="52"/>
  <c r="AJ27" i="52"/>
  <c r="AI27" i="52"/>
  <c r="AM26" i="52"/>
  <c r="AL26" i="52"/>
  <c r="AK26" i="52"/>
  <c r="AJ26" i="52"/>
  <c r="AI26" i="52"/>
  <c r="AM25" i="52"/>
  <c r="AL25" i="52"/>
  <c r="AK25" i="52"/>
  <c r="AJ25" i="52"/>
  <c r="AI25" i="52"/>
  <c r="AM24" i="52"/>
  <c r="AL24" i="52"/>
  <c r="AK24" i="52"/>
  <c r="AJ24" i="52"/>
  <c r="AI24" i="52"/>
  <c r="AM23" i="52"/>
  <c r="AL23" i="52"/>
  <c r="AK23" i="52"/>
  <c r="AJ23" i="52"/>
  <c r="AI23" i="52"/>
  <c r="AM22" i="52"/>
  <c r="AL22" i="52"/>
  <c r="AK22" i="52"/>
  <c r="AJ22" i="52"/>
  <c r="AI22" i="52"/>
  <c r="AM21" i="52"/>
  <c r="AL21" i="52"/>
  <c r="AK21" i="52"/>
  <c r="AJ21" i="52"/>
  <c r="AI21" i="52"/>
  <c r="AM20" i="52"/>
  <c r="AL20" i="52"/>
  <c r="AK20" i="52"/>
  <c r="AJ20" i="52"/>
  <c r="AI20" i="52"/>
  <c r="AM19" i="52"/>
  <c r="AL19" i="52"/>
  <c r="AK19" i="52"/>
  <c r="AJ19" i="52"/>
  <c r="AI19" i="52"/>
  <c r="AM18" i="52"/>
  <c r="AL18" i="52"/>
  <c r="AK18" i="52"/>
  <c r="AJ18" i="52"/>
  <c r="AI18" i="52"/>
  <c r="AM17" i="52"/>
  <c r="AL17" i="52"/>
  <c r="AK17" i="52"/>
  <c r="AJ17" i="52"/>
  <c r="AI17" i="52"/>
  <c r="AM16" i="52"/>
  <c r="AL16" i="52"/>
  <c r="AK16" i="52"/>
  <c r="AJ16" i="52"/>
  <c r="AI16" i="52"/>
  <c r="AM15" i="52"/>
  <c r="AL15" i="52"/>
  <c r="AK15" i="52"/>
  <c r="AJ15" i="52"/>
  <c r="AI15" i="52"/>
  <c r="AM14" i="52"/>
  <c r="AK14" i="52"/>
  <c r="C13" i="52"/>
  <c r="AI34" i="52" l="1"/>
  <c r="D12" i="48"/>
</calcChain>
</file>

<file path=xl/sharedStrings.xml><?xml version="1.0" encoding="utf-8"?>
<sst xmlns="http://schemas.openxmlformats.org/spreadsheetml/2006/main" count="166" uniqueCount="149">
  <si>
    <t>Редни број</t>
  </si>
  <si>
    <t>* Телефон:</t>
  </si>
  <si>
    <t>* Телефакс:</t>
  </si>
  <si>
    <t>* Електронска пошта:</t>
  </si>
  <si>
    <t>Назив енергетског субјекта:</t>
  </si>
  <si>
    <t>Особа за контакт:</t>
  </si>
  <si>
    <t>Подаци за контакт:</t>
  </si>
  <si>
    <t xml:space="preserve">Напомена: </t>
  </si>
  <si>
    <t>Тражени подаци се уносе у ћелије обојене жутом бојом</t>
  </si>
  <si>
    <t>Седиште и адреса:</t>
  </si>
  <si>
    <t>Датум обраде:</t>
  </si>
  <si>
    <t>Агенција за енергетику Републике Србије</t>
  </si>
  <si>
    <t>%</t>
  </si>
  <si>
    <t>Сопствена средства</t>
  </si>
  <si>
    <t>Кредити од домаћих пословних банака</t>
  </si>
  <si>
    <t>Инокредити</t>
  </si>
  <si>
    <t>Донације и остала прибављања без накнаде</t>
  </si>
  <si>
    <t>Остали извори</t>
  </si>
  <si>
    <t>Напомена: У случају потребе повећати број редова.</t>
  </si>
  <si>
    <t>3. Пренос електричне енергије и управљање преносним системом</t>
  </si>
  <si>
    <t>Електрична енергија - економско-финансијски подаци</t>
  </si>
  <si>
    <t>ПРЕГЛЕД ТАБЕЛА ЗА ДОСТАВЉАЊЕ ИНФОРМАЦИЈА</t>
  </si>
  <si>
    <t>Назив табеле</t>
  </si>
  <si>
    <t>Рок за доставу
података</t>
  </si>
  <si>
    <t>Форма у којој се доставља</t>
  </si>
  <si>
    <t>Електронски</t>
  </si>
  <si>
    <t>Eнергетска делатност:</t>
  </si>
  <si>
    <t>Тип активности</t>
  </si>
  <si>
    <t>Градња новог објекта</t>
  </si>
  <si>
    <t>Реконструкција, адаптација и доградња</t>
  </si>
  <si>
    <t>Категорија пројекта</t>
  </si>
  <si>
    <t>Разлог за инвестицију</t>
  </si>
  <si>
    <t>Напредак у реализацији инвестиције</t>
  </si>
  <si>
    <t>Према плану</t>
  </si>
  <si>
    <t>Пре плана</t>
  </si>
  <si>
    <t>Касни</t>
  </si>
  <si>
    <t>Пројекат повезивања</t>
  </si>
  <si>
    <t>Студија оправданости</t>
  </si>
  <si>
    <t>Генерални пројекат</t>
  </si>
  <si>
    <t>Идејно решење</t>
  </si>
  <si>
    <t>Идејни пројекат</t>
  </si>
  <si>
    <t>Пројекат за грађевинску дозволу</t>
  </si>
  <si>
    <t>Пројекат за извођење</t>
  </si>
  <si>
    <t>Пројекат изведеног објекта</t>
  </si>
  <si>
    <t>Претходна студија оправданости</t>
  </si>
  <si>
    <t>Отказане инвестиције</t>
  </si>
  <si>
    <t>Финансијски разлози</t>
  </si>
  <si>
    <t>Промене због других инвестиција</t>
  </si>
  <si>
    <t>Промене на страни производње</t>
  </si>
  <si>
    <t>Други разлози</t>
  </si>
  <si>
    <t>Инвестиције које касне</t>
  </si>
  <si>
    <t>Кашњење због процеса добијања дозвола</t>
  </si>
  <si>
    <t>Одложене инвестиције</t>
  </si>
  <si>
    <t>Промене у потражњи</t>
  </si>
  <si>
    <t>Промене због везе са другим важнијим инвестицијама</t>
  </si>
  <si>
    <t>Промене на страни производње укључујући кашњење очекиваних датума повезивања нове производње на бази ОИЕ</t>
  </si>
  <si>
    <t>Одложена</t>
  </si>
  <si>
    <t>Напонски ниво</t>
  </si>
  <si>
    <t>400 kV</t>
  </si>
  <si>
    <t>220 kV</t>
  </si>
  <si>
    <t>110 kV</t>
  </si>
  <si>
    <t>Преносни однос</t>
  </si>
  <si>
    <t>Број инвестиционе одлуке</t>
  </si>
  <si>
    <t>km</t>
  </si>
  <si>
    <t>MVA</t>
  </si>
  <si>
    <t>Раст потрошње</t>
  </si>
  <si>
    <t>Прикључење нових електрана</t>
  </si>
  <si>
    <t>Старење инфраструктуре</t>
  </si>
  <si>
    <t>x/x kV/kV</t>
  </si>
  <si>
    <t>Средства корисника система</t>
  </si>
  <si>
    <t>Планирана дужина вода</t>
  </si>
  <si>
    <t>Планирана снага трафостанице</t>
  </si>
  <si>
    <t>Реализована дужина вода</t>
  </si>
  <si>
    <t>Реализована снага трафостанице</t>
  </si>
  <si>
    <t>УКУПНО</t>
  </si>
  <si>
    <t>000 €/MVA</t>
  </si>
  <si>
    <t xml:space="preserve">Шифра инвестиције </t>
  </si>
  <si>
    <t>Назив пројекта</t>
  </si>
  <si>
    <t>Назив инвестиције</t>
  </si>
  <si>
    <t>(2)</t>
  </si>
  <si>
    <t>(3)</t>
  </si>
  <si>
    <t>Кратак опис инвестиције</t>
  </si>
  <si>
    <t>Пројекат прикључења (купац)</t>
  </si>
  <si>
    <t>Пројекат прикључења (произвођач)</t>
  </si>
  <si>
    <t>Тип објекта</t>
  </si>
  <si>
    <t>Фаза реализације инвестиције</t>
  </si>
  <si>
    <t>Година почетка инвестиције</t>
  </si>
  <si>
    <t>Предрачунска вредност инвестиције</t>
  </si>
  <si>
    <t>Припремне активности за градњу објекта</t>
  </si>
  <si>
    <t>Градња објекта</t>
  </si>
  <si>
    <t>Употребна дозвола</t>
  </si>
  <si>
    <t>Развој преносне мреже (интерна мрежа)</t>
  </si>
  <si>
    <t>Развој преносне мреже (интерконекција)</t>
  </si>
  <si>
    <t>Повећање преносног капацитета</t>
  </si>
  <si>
    <t>Интеграција тржишта електричне енергије</t>
  </si>
  <si>
    <t>Ефикасније управљање преносним системом</t>
  </si>
  <si>
    <t>Повећање поузданости преносног система и сигурности напајања потрошача</t>
  </si>
  <si>
    <t>ВНП (ТС)</t>
  </si>
  <si>
    <t>ВНП (РП)</t>
  </si>
  <si>
    <t>ВНВ (ДВ) - једносистемски</t>
  </si>
  <si>
    <t>ВНВ (ДВ) - двосистемски</t>
  </si>
  <si>
    <t>ВНВ (кабл)</t>
  </si>
  <si>
    <t>ВНВ (мешовити вод)</t>
  </si>
  <si>
    <t xml:space="preserve"> 000 €</t>
  </si>
  <si>
    <t>000 €/km</t>
  </si>
  <si>
    <t>ЕЕT-3.1</t>
  </si>
  <si>
    <t>Година:</t>
  </si>
  <si>
    <t>Планирана година завршетка инвестиције</t>
  </si>
  <si>
    <t>Укупно остварена улагања</t>
  </si>
  <si>
    <t>Израда планске и техничке документације</t>
  </si>
  <si>
    <t>Решавање имовинско правних послова</t>
  </si>
  <si>
    <t>Прибављање грађевинске дозволе / Решења о одобрењу за извођење радова</t>
  </si>
  <si>
    <t>Објекат у пробном раду</t>
  </si>
  <si>
    <t>Пуштено у рад</t>
  </si>
  <si>
    <t>Отказано</t>
  </si>
  <si>
    <t>Остало</t>
  </si>
  <si>
    <t>Промене услед укупног процеса планирања и улазних података</t>
  </si>
  <si>
    <t>Промене на страни потражње</t>
  </si>
  <si>
    <t>Студије које се никада нису претвориле у планиране инвестиције</t>
  </si>
  <si>
    <t>Разлог животна средина и промена трасе</t>
  </si>
  <si>
    <t>Инвестиција постаје пројекат треће стране</t>
  </si>
  <si>
    <t>Промене у националном Законодавству</t>
  </si>
  <si>
    <t>Проблем животна средина и промена трасе</t>
  </si>
  <si>
    <t>Због решавања имовинских питања</t>
  </si>
  <si>
    <t xml:space="preserve">Због везе са другим инвестицијама </t>
  </si>
  <si>
    <t>Кашњење тендерске процедуре</t>
  </si>
  <si>
    <t>Кашњење у финализацији прекограничних споразума</t>
  </si>
  <si>
    <t>Промене у другим планским улазним подацима</t>
  </si>
  <si>
    <t>ВНП (ТС и РП)</t>
  </si>
  <si>
    <t>сви напонски нивои</t>
  </si>
  <si>
    <t>Остали пројекти у преносном систему</t>
  </si>
  <si>
    <t>Категорија (6)</t>
  </si>
  <si>
    <t>Напонски ниво (7)</t>
  </si>
  <si>
    <t>Тип објекта (8)</t>
  </si>
  <si>
    <t>Тип активности (12)</t>
  </si>
  <si>
    <t>Разлог за инвестицију (13)</t>
  </si>
  <si>
    <t>Фаза реализације инвестиције (14)</t>
  </si>
  <si>
    <t>Расположива техничка документација</t>
  </si>
  <si>
    <t>(38)</t>
  </si>
  <si>
    <t>(14)</t>
  </si>
  <si>
    <t>Напредак у реализацији инвестиције (18)</t>
  </si>
  <si>
    <t>Инвестиције које касне (19)</t>
  </si>
  <si>
    <t>Одложене инвестиције (20)</t>
  </si>
  <si>
    <t>Отказане инвестиције (21)</t>
  </si>
  <si>
    <t xml:space="preserve"> Предрачунска вредност преносног вода по јединици мере
 (24)/(9)</t>
  </si>
  <si>
    <t xml:space="preserve"> Предрачунска вредност трансформаторске станице по јединици мере
 (24)/(10)</t>
  </si>
  <si>
    <t>Проценат реализације одобрених инвестиција у односу на предрачунску вредност
((25)+(33))/(24)</t>
  </si>
  <si>
    <t>Расположива техничка документација (15)</t>
  </si>
  <si>
    <t>Процес усаглашавања планова са ОДС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</si>
</sst>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_)"/>
    <numFmt numFmtId="165" formatCode="0.0%"/>
    <numFmt numFmtId="166" formatCode="#,##0.0"/>
  </numFmts>
  <fonts count="3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2"/>
      <name val="Helv"/>
    </font>
    <font>
      <sz val="10"/>
      <color indexed="18"/>
      <name val="Arial Narrow"/>
      <family val="2"/>
    </font>
    <font>
      <sz val="10"/>
      <name val="Arial Narrow"/>
      <family val="2"/>
    </font>
    <font>
      <i/>
      <sz val="10"/>
      <color indexed="18"/>
      <name val="Arial Narrow"/>
      <family val="2"/>
    </font>
    <font>
      <sz val="12"/>
      <color indexed="8"/>
      <name val="Arial"/>
      <family val="2"/>
      <charset val="238"/>
    </font>
    <font>
      <sz val="12"/>
      <color indexed="9"/>
      <name val="Arial"/>
      <family val="2"/>
      <charset val="238"/>
    </font>
    <font>
      <sz val="12"/>
      <color indexed="20"/>
      <name val="Arial"/>
      <family val="2"/>
      <charset val="238"/>
    </font>
    <font>
      <b/>
      <sz val="12"/>
      <color indexed="52"/>
      <name val="Arial"/>
      <family val="2"/>
      <charset val="238"/>
    </font>
    <font>
      <b/>
      <sz val="12"/>
      <color indexed="9"/>
      <name val="Arial"/>
      <family val="2"/>
      <charset val="238"/>
    </font>
    <font>
      <i/>
      <sz val="12"/>
      <color indexed="23"/>
      <name val="Arial"/>
      <family val="2"/>
      <charset val="238"/>
    </font>
    <font>
      <sz val="12"/>
      <color indexed="17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sz val="12"/>
      <color indexed="62"/>
      <name val="Arial"/>
      <family val="2"/>
      <charset val="238"/>
    </font>
    <font>
      <sz val="12"/>
      <color indexed="52"/>
      <name val="Arial"/>
      <family val="2"/>
      <charset val="238"/>
    </font>
    <font>
      <sz val="12"/>
      <color indexed="60"/>
      <name val="Arial"/>
      <family val="2"/>
      <charset val="238"/>
    </font>
    <font>
      <sz val="10"/>
      <name val="Arial"/>
      <family val="2"/>
      <charset val="238"/>
    </font>
    <font>
      <b/>
      <sz val="12"/>
      <color indexed="63"/>
      <name val="Arial"/>
      <family val="2"/>
      <charset val="238"/>
    </font>
    <font>
      <b/>
      <sz val="18"/>
      <color indexed="56"/>
      <name val="Cambria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10"/>
      <name val="Arial"/>
      <family val="2"/>
      <charset val="238"/>
    </font>
    <font>
      <sz val="10"/>
      <name val="Arial"/>
      <family val="2"/>
    </font>
    <font>
      <b/>
      <sz val="10"/>
      <color indexed="18"/>
      <name val="Arial Narrow"/>
      <family val="2"/>
    </font>
    <font>
      <sz val="10"/>
      <color indexed="62"/>
      <name val="Arial Narrow"/>
      <family val="2"/>
    </font>
    <font>
      <sz val="10"/>
      <name val="Times New Roman"/>
      <family val="1"/>
    </font>
    <font>
      <sz val="10"/>
      <name val="Arial"/>
      <family val="2"/>
    </font>
    <font>
      <sz val="10"/>
      <color rgb="FF000099"/>
      <name val="Arial Narrow"/>
      <family val="2"/>
    </font>
    <font>
      <sz val="12"/>
      <color indexed="18"/>
      <name val="Arial Narrow"/>
      <family val="2"/>
    </font>
    <font>
      <sz val="10"/>
      <color rgb="FF000080"/>
      <name val="Arial Narrow"/>
      <family val="2"/>
    </font>
    <font>
      <sz val="10"/>
      <color rgb="FFFF0000"/>
      <name val="Arial Narrow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</borders>
  <cellStyleXfs count="55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28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6" applyNumberFormat="0" applyFill="0" applyAlignment="0" applyProtection="0"/>
    <xf numFmtId="0" fontId="19" fillId="22" borderId="0" applyNumberFormat="0" applyBorder="0" applyAlignment="0" applyProtection="0"/>
    <xf numFmtId="0" fontId="20" fillId="0" borderId="0"/>
    <xf numFmtId="0" fontId="20" fillId="0" borderId="0"/>
    <xf numFmtId="0" fontId="1" fillId="0" borderId="0"/>
    <xf numFmtId="0" fontId="1" fillId="0" borderId="0"/>
    <xf numFmtId="0" fontId="20" fillId="0" borderId="0"/>
    <xf numFmtId="0" fontId="1" fillId="0" borderId="0"/>
    <xf numFmtId="0" fontId="25" fillId="0" borderId="0"/>
    <xf numFmtId="0" fontId="1" fillId="0" borderId="0"/>
    <xf numFmtId="0" fontId="29" fillId="0" borderId="0"/>
    <xf numFmtId="0" fontId="20" fillId="23" borderId="7" applyNumberFormat="0" applyFont="0" applyAlignment="0" applyProtection="0"/>
    <xf numFmtId="0" fontId="21" fillId="20" borderId="8" applyNumberFormat="0" applyAlignment="0" applyProtection="0"/>
    <xf numFmtId="9" fontId="28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3" fillId="0" borderId="0"/>
    <xf numFmtId="0" fontId="22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4" fillId="0" borderId="0" applyNumberFormat="0" applyFill="0" applyBorder="0" applyAlignment="0" applyProtection="0"/>
  </cellStyleXfs>
  <cellXfs count="125">
    <xf numFmtId="0" fontId="0" fillId="0" borderId="0" xfId="0"/>
    <xf numFmtId="49" fontId="4" fillId="0" borderId="0" xfId="0" applyNumberFormat="1" applyFont="1"/>
    <xf numFmtId="49" fontId="4" fillId="24" borderId="0" xfId="0" applyNumberFormat="1" applyFont="1" applyFill="1" applyBorder="1"/>
    <xf numFmtId="49" fontId="4" fillId="24" borderId="0" xfId="0" applyNumberFormat="1" applyFont="1" applyFill="1"/>
    <xf numFmtId="49" fontId="4" fillId="0" borderId="0" xfId="0" applyNumberFormat="1" applyFont="1" applyFill="1" applyBorder="1"/>
    <xf numFmtId="0" fontId="30" fillId="24" borderId="0" xfId="0" applyFont="1" applyFill="1" applyBorder="1" applyAlignment="1">
      <alignment vertical="center"/>
    </xf>
    <xf numFmtId="0" fontId="4" fillId="0" borderId="0" xfId="45" applyFont="1" applyAlignment="1">
      <alignment horizontal="left" vertical="center" wrapText="1"/>
    </xf>
    <xf numFmtId="49" fontId="4" fillId="24" borderId="0" xfId="40" applyNumberFormat="1" applyFont="1" applyFill="1"/>
    <xf numFmtId="49" fontId="4" fillId="25" borderId="0" xfId="0" applyNumberFormat="1" applyFont="1" applyFill="1"/>
    <xf numFmtId="0" fontId="0" fillId="0" borderId="0" xfId="0" applyBorder="1"/>
    <xf numFmtId="0" fontId="32" fillId="0" borderId="0" xfId="0" applyFont="1" applyFill="1"/>
    <xf numFmtId="0" fontId="32" fillId="0" borderId="0" xfId="45" applyFont="1" applyAlignment="1">
      <alignment horizontal="center" vertical="center" wrapText="1"/>
    </xf>
    <xf numFmtId="0" fontId="32" fillId="0" borderId="0" xfId="45" applyFont="1" applyAlignment="1">
      <alignment horizontal="left" vertical="center" wrapText="1"/>
    </xf>
    <xf numFmtId="0" fontId="32" fillId="0" borderId="0" xfId="45" applyFont="1" applyBorder="1" applyAlignment="1">
      <alignment horizontal="center" vertical="center" wrapText="1"/>
    </xf>
    <xf numFmtId="0" fontId="32" fillId="0" borderId="0" xfId="45" applyFont="1" applyBorder="1" applyAlignment="1">
      <alignment horizontal="left" vertical="center" wrapText="1"/>
    </xf>
    <xf numFmtId="0" fontId="32" fillId="0" borderId="32" xfId="45" applyFont="1" applyBorder="1" applyAlignment="1">
      <alignment horizontal="center" vertical="center" wrapText="1"/>
    </xf>
    <xf numFmtId="0" fontId="32" fillId="0" borderId="33" xfId="45" applyFont="1" applyBorder="1" applyAlignment="1">
      <alignment horizontal="center" vertical="center" wrapText="1"/>
    </xf>
    <xf numFmtId="0" fontId="32" fillId="0" borderId="34" xfId="45" applyFont="1" applyBorder="1" applyAlignment="1">
      <alignment horizontal="left" vertical="center" wrapText="1"/>
    </xf>
    <xf numFmtId="0" fontId="32" fillId="0" borderId="36" xfId="45" applyFont="1" applyBorder="1" applyAlignment="1">
      <alignment horizontal="center" vertical="center" wrapText="1"/>
    </xf>
    <xf numFmtId="0" fontId="32" fillId="0" borderId="35" xfId="45" applyFont="1" applyBorder="1" applyAlignment="1">
      <alignment horizontal="center" vertical="center" wrapText="1"/>
    </xf>
    <xf numFmtId="0" fontId="4" fillId="26" borderId="0" xfId="40" applyNumberFormat="1" applyFont="1" applyFill="1" applyBorder="1" applyAlignment="1">
      <alignment horizontal="left"/>
    </xf>
    <xf numFmtId="0" fontId="4" fillId="26" borderId="0" xfId="0" applyFont="1" applyFill="1" applyAlignment="1">
      <alignment horizontal="left" vertical="center"/>
    </xf>
    <xf numFmtId="49" fontId="4" fillId="26" borderId="0" xfId="0" applyNumberFormat="1" applyFont="1" applyFill="1"/>
    <xf numFmtId="0" fontId="4" fillId="0" borderId="0" xfId="40" applyFont="1" applyFill="1" applyProtection="1"/>
    <xf numFmtId="0" fontId="1" fillId="0" borderId="0" xfId="40"/>
    <xf numFmtId="0" fontId="26" fillId="0" borderId="0" xfId="40" applyFont="1" applyFill="1" applyProtection="1"/>
    <xf numFmtId="0" fontId="4" fillId="0" borderId="0" xfId="40" applyFont="1" applyFill="1" applyAlignment="1" applyProtection="1">
      <alignment horizontal="left" vertical="center"/>
    </xf>
    <xf numFmtId="49" fontId="4" fillId="0" borderId="0" xfId="40" applyNumberFormat="1" applyFont="1" applyFill="1" applyAlignment="1" applyProtection="1">
      <alignment vertical="center"/>
    </xf>
    <xf numFmtId="0" fontId="4" fillId="0" borderId="0" xfId="40" applyFont="1" applyProtection="1"/>
    <xf numFmtId="0" fontId="4" fillId="0" borderId="0" xfId="40" applyFont="1" applyFill="1" applyAlignment="1" applyProtection="1">
      <alignment vertical="center"/>
    </xf>
    <xf numFmtId="2" fontId="4" fillId="0" borderId="0" xfId="40" applyNumberFormat="1" applyFont="1" applyFill="1" applyAlignment="1" applyProtection="1">
      <alignment horizontal="left" vertical="center"/>
    </xf>
    <xf numFmtId="0" fontId="4" fillId="0" borderId="0" xfId="40" applyFont="1" applyFill="1" applyBorder="1" applyAlignment="1" applyProtection="1">
      <alignment vertical="center"/>
    </xf>
    <xf numFmtId="2" fontId="4" fillId="0" borderId="0" xfId="40" applyNumberFormat="1" applyFont="1" applyFill="1" applyAlignment="1">
      <alignment horizontal="left" vertical="center"/>
    </xf>
    <xf numFmtId="49" fontId="4" fillId="24" borderId="0" xfId="40" applyNumberFormat="1" applyFont="1" applyFill="1" applyAlignment="1" applyProtection="1">
      <alignment vertical="center"/>
    </xf>
    <xf numFmtId="0" fontId="4" fillId="24" borderId="0" xfId="40" applyFont="1" applyFill="1" applyAlignment="1" applyProtection="1">
      <alignment vertical="center"/>
    </xf>
    <xf numFmtId="0" fontId="4" fillId="0" borderId="0" xfId="40" applyFont="1" applyAlignment="1" applyProtection="1">
      <alignment horizontal="center"/>
    </xf>
    <xf numFmtId="0" fontId="5" fillId="0" borderId="0" xfId="40" applyFont="1" applyAlignment="1" applyProtection="1">
      <alignment horizontal="center"/>
    </xf>
    <xf numFmtId="49" fontId="27" fillId="0" borderId="18" xfId="40" applyNumberFormat="1" applyFont="1" applyFill="1" applyBorder="1" applyAlignment="1">
      <alignment horizontal="center" vertical="center" wrapText="1"/>
    </xf>
    <xf numFmtId="49" fontId="27" fillId="25" borderId="18" xfId="40" applyNumberFormat="1" applyFont="1" applyFill="1" applyBorder="1" applyAlignment="1">
      <alignment horizontal="center" vertical="center" wrapText="1"/>
    </xf>
    <xf numFmtId="0" fontId="4" fillId="0" borderId="46" xfId="40" applyNumberFormat="1" applyFont="1" applyFill="1" applyBorder="1" applyAlignment="1">
      <alignment vertical="center" wrapText="1"/>
    </xf>
    <xf numFmtId="49" fontId="4" fillId="0" borderId="30" xfId="40" applyNumberFormat="1" applyFont="1" applyFill="1" applyBorder="1" applyAlignment="1">
      <alignment horizontal="center" vertical="center" wrapText="1"/>
    </xf>
    <xf numFmtId="49" fontId="4" fillId="0" borderId="18" xfId="40" applyNumberFormat="1" applyFont="1" applyFill="1" applyBorder="1" applyAlignment="1">
      <alignment horizontal="center" vertical="center" wrapText="1"/>
    </xf>
    <xf numFmtId="49" fontId="27" fillId="0" borderId="26" xfId="40" applyNumberFormat="1" applyFont="1" applyFill="1" applyBorder="1" applyAlignment="1">
      <alignment horizontal="center" vertical="center" wrapText="1"/>
    </xf>
    <xf numFmtId="49" fontId="4" fillId="0" borderId="31" xfId="40" applyNumberFormat="1" applyFont="1" applyFill="1" applyBorder="1" applyAlignment="1">
      <alignment horizontal="center" vertical="center" wrapText="1"/>
    </xf>
    <xf numFmtId="49" fontId="4" fillId="0" borderId="17" xfId="40" applyNumberFormat="1" applyFont="1" applyFill="1" applyBorder="1" applyAlignment="1">
      <alignment horizontal="center" vertical="center" wrapText="1"/>
    </xf>
    <xf numFmtId="0" fontId="4" fillId="0" borderId="10" xfId="40" applyNumberFormat="1" applyFont="1" applyFill="1" applyBorder="1" applyAlignment="1">
      <alignment horizontal="center" vertical="center"/>
    </xf>
    <xf numFmtId="0" fontId="4" fillId="26" borderId="44" xfId="40" applyFont="1" applyFill="1" applyBorder="1" applyAlignment="1">
      <alignment horizontal="center" vertical="center" wrapText="1"/>
    </xf>
    <xf numFmtId="0" fontId="4" fillId="26" borderId="17" xfId="40" applyFont="1" applyFill="1" applyBorder="1" applyAlignment="1">
      <alignment horizontal="center" vertical="center" wrapText="1"/>
    </xf>
    <xf numFmtId="3" fontId="4" fillId="26" borderId="17" xfId="40" applyNumberFormat="1" applyFont="1" applyFill="1" applyBorder="1" applyAlignment="1">
      <alignment horizontal="center" vertical="center" wrapText="1"/>
    </xf>
    <xf numFmtId="0" fontId="4" fillId="26" borderId="17" xfId="40" applyNumberFormat="1" applyFont="1" applyFill="1" applyBorder="1" applyAlignment="1">
      <alignment horizontal="center" vertical="center" wrapText="1"/>
    </xf>
    <xf numFmtId="3" fontId="4" fillId="26" borderId="17" xfId="40" applyNumberFormat="1" applyFont="1" applyFill="1" applyBorder="1" applyAlignment="1">
      <alignment horizontal="center" vertical="center"/>
    </xf>
    <xf numFmtId="3" fontId="6" fillId="26" borderId="17" xfId="40" applyNumberFormat="1" applyFont="1" applyFill="1" applyBorder="1" applyAlignment="1">
      <alignment horizontal="center" vertical="center"/>
    </xf>
    <xf numFmtId="3" fontId="4" fillId="0" borderId="17" xfId="40" applyNumberFormat="1" applyFont="1" applyFill="1" applyBorder="1" applyAlignment="1">
      <alignment horizontal="center" vertical="center"/>
    </xf>
    <xf numFmtId="166" fontId="4" fillId="0" borderId="17" xfId="40" applyNumberFormat="1" applyFont="1" applyFill="1" applyBorder="1" applyAlignment="1">
      <alignment horizontal="center" vertical="center"/>
    </xf>
    <xf numFmtId="165" fontId="4" fillId="0" borderId="17" xfId="40" applyNumberFormat="1" applyFont="1" applyFill="1" applyBorder="1" applyAlignment="1">
      <alignment horizontal="center" vertical="center"/>
    </xf>
    <xf numFmtId="3" fontId="4" fillId="26" borderId="27" xfId="40" applyNumberFormat="1" applyFont="1" applyFill="1" applyBorder="1" applyAlignment="1">
      <alignment horizontal="center" vertical="center"/>
    </xf>
    <xf numFmtId="0" fontId="4" fillId="0" borderId="11" xfId="40" applyNumberFormat="1" applyFont="1" applyFill="1" applyBorder="1" applyAlignment="1">
      <alignment horizontal="center" vertical="center"/>
    </xf>
    <xf numFmtId="0" fontId="4" fillId="26" borderId="28" xfId="40" applyFont="1" applyFill="1" applyBorder="1" applyAlignment="1">
      <alignment horizontal="center" vertical="center" wrapText="1"/>
    </xf>
    <xf numFmtId="3" fontId="4" fillId="26" borderId="28" xfId="40" applyNumberFormat="1" applyFont="1" applyFill="1" applyBorder="1" applyAlignment="1">
      <alignment horizontal="center" vertical="center" wrapText="1"/>
    </xf>
    <xf numFmtId="3" fontId="4" fillId="26" borderId="28" xfId="40" applyNumberFormat="1" applyFont="1" applyFill="1" applyBorder="1" applyAlignment="1">
      <alignment horizontal="center" vertical="center"/>
    </xf>
    <xf numFmtId="3" fontId="6" fillId="26" borderId="28" xfId="40" applyNumberFormat="1" applyFont="1" applyFill="1" applyBorder="1" applyAlignment="1">
      <alignment horizontal="center" vertical="center"/>
    </xf>
    <xf numFmtId="3" fontId="4" fillId="0" borderId="28" xfId="40" applyNumberFormat="1" applyFont="1" applyFill="1" applyBorder="1" applyAlignment="1">
      <alignment horizontal="center" vertical="center"/>
    </xf>
    <xf numFmtId="166" fontId="4" fillId="0" borderId="28" xfId="40" applyNumberFormat="1" applyFont="1" applyFill="1" applyBorder="1" applyAlignment="1">
      <alignment horizontal="center" vertical="center"/>
    </xf>
    <xf numFmtId="165" fontId="4" fillId="0" borderId="28" xfId="40" applyNumberFormat="1" applyFont="1" applyFill="1" applyBorder="1" applyAlignment="1">
      <alignment horizontal="center" vertical="center"/>
    </xf>
    <xf numFmtId="3" fontId="4" fillId="26" borderId="29" xfId="40" applyNumberFormat="1" applyFont="1" applyFill="1" applyBorder="1" applyAlignment="1">
      <alignment horizontal="center" vertical="center"/>
    </xf>
    <xf numFmtId="0" fontId="4" fillId="26" borderId="16" xfId="40" applyFont="1" applyFill="1" applyBorder="1" applyAlignment="1">
      <alignment horizontal="center" vertical="center" wrapText="1"/>
    </xf>
    <xf numFmtId="3" fontId="4" fillId="26" borderId="16" xfId="40" applyNumberFormat="1" applyFont="1" applyFill="1" applyBorder="1" applyAlignment="1">
      <alignment horizontal="center" vertical="center" wrapText="1"/>
    </xf>
    <xf numFmtId="3" fontId="4" fillId="26" borderId="16" xfId="40" applyNumberFormat="1" applyFont="1" applyFill="1" applyBorder="1" applyAlignment="1">
      <alignment horizontal="center" vertical="center"/>
    </xf>
    <xf numFmtId="3" fontId="6" fillId="26" borderId="16" xfId="40" applyNumberFormat="1" applyFont="1" applyFill="1" applyBorder="1" applyAlignment="1">
      <alignment horizontal="center" vertical="center"/>
    </xf>
    <xf numFmtId="3" fontId="4" fillId="26" borderId="14" xfId="40" applyNumberFormat="1" applyFont="1" applyFill="1" applyBorder="1" applyAlignment="1">
      <alignment horizontal="center" vertical="center"/>
    </xf>
    <xf numFmtId="0" fontId="4" fillId="0" borderId="40" xfId="40" applyNumberFormat="1" applyFont="1" applyFill="1" applyBorder="1" applyAlignment="1">
      <alignment horizontal="center" vertical="center"/>
    </xf>
    <xf numFmtId="0" fontId="4" fillId="26" borderId="39" xfId="40" applyFont="1" applyFill="1" applyBorder="1" applyAlignment="1">
      <alignment horizontal="center" vertical="center" wrapText="1"/>
    </xf>
    <xf numFmtId="0" fontId="4" fillId="26" borderId="42" xfId="40" applyFont="1" applyFill="1" applyBorder="1" applyAlignment="1">
      <alignment horizontal="center" vertical="center" wrapText="1"/>
    </xf>
    <xf numFmtId="3" fontId="4" fillId="26" borderId="42" xfId="40" applyNumberFormat="1" applyFont="1" applyFill="1" applyBorder="1" applyAlignment="1">
      <alignment horizontal="center" vertical="center" wrapText="1"/>
    </xf>
    <xf numFmtId="3" fontId="4" fillId="26" borderId="39" xfId="40" applyNumberFormat="1" applyFont="1" applyFill="1" applyBorder="1" applyAlignment="1">
      <alignment horizontal="center" vertical="center"/>
    </xf>
    <xf numFmtId="3" fontId="4" fillId="26" borderId="39" xfId="40" applyNumberFormat="1" applyFont="1" applyFill="1" applyBorder="1" applyAlignment="1">
      <alignment horizontal="center" vertical="center" wrapText="1"/>
    </xf>
    <xf numFmtId="3" fontId="4" fillId="0" borderId="39" xfId="40" applyNumberFormat="1" applyFont="1" applyFill="1" applyBorder="1" applyAlignment="1">
      <alignment horizontal="center" vertical="center"/>
    </xf>
    <xf numFmtId="166" fontId="4" fillId="0" borderId="39" xfId="40" applyNumberFormat="1" applyFont="1" applyFill="1" applyBorder="1" applyAlignment="1">
      <alignment horizontal="center" vertical="center"/>
    </xf>
    <xf numFmtId="165" fontId="4" fillId="0" borderId="39" xfId="40" applyNumberFormat="1" applyFont="1" applyFill="1" applyBorder="1" applyAlignment="1">
      <alignment horizontal="center" vertical="center"/>
    </xf>
    <xf numFmtId="0" fontId="4" fillId="0" borderId="41" xfId="40" applyNumberFormat="1" applyFont="1" applyFill="1" applyBorder="1" applyAlignment="1">
      <alignment horizontal="center" vertical="center"/>
    </xf>
    <xf numFmtId="0" fontId="4" fillId="27" borderId="43" xfId="40" applyFont="1" applyFill="1" applyBorder="1" applyAlignment="1">
      <alignment horizontal="center" vertical="center" wrapText="1"/>
    </xf>
    <xf numFmtId="0" fontId="4" fillId="27" borderId="33" xfId="40" applyFont="1" applyFill="1" applyBorder="1" applyAlignment="1">
      <alignment horizontal="center" vertical="center" wrapText="1"/>
    </xf>
    <xf numFmtId="3" fontId="4" fillId="27" borderId="43" xfId="40" applyNumberFormat="1" applyFont="1" applyFill="1" applyBorder="1" applyAlignment="1">
      <alignment horizontal="center" vertical="center" wrapText="1"/>
    </xf>
    <xf numFmtId="3" fontId="4" fillId="27" borderId="36" xfId="40" applyNumberFormat="1" applyFont="1" applyFill="1" applyBorder="1" applyAlignment="1">
      <alignment horizontal="center" vertical="center" wrapText="1"/>
    </xf>
    <xf numFmtId="3" fontId="4" fillId="0" borderId="36" xfId="40" applyNumberFormat="1" applyFont="1" applyFill="1" applyBorder="1" applyAlignment="1">
      <alignment horizontal="center" vertical="center" wrapText="1"/>
    </xf>
    <xf numFmtId="0" fontId="4" fillId="0" borderId="36" xfId="40" applyNumberFormat="1" applyFont="1" applyFill="1" applyBorder="1" applyAlignment="1">
      <alignment horizontal="center" vertical="center" wrapText="1"/>
    </xf>
    <xf numFmtId="0" fontId="4" fillId="27" borderId="36" xfId="40" applyFont="1" applyFill="1" applyBorder="1" applyAlignment="1">
      <alignment horizontal="center" vertical="center" wrapText="1"/>
    </xf>
    <xf numFmtId="0" fontId="4" fillId="27" borderId="45" xfId="40" applyFont="1" applyFill="1" applyBorder="1" applyAlignment="1">
      <alignment horizontal="center" vertical="center" wrapText="1"/>
    </xf>
    <xf numFmtId="3" fontId="4" fillId="0" borderId="43" xfId="40" applyNumberFormat="1" applyFont="1" applyFill="1" applyBorder="1" applyAlignment="1">
      <alignment horizontal="center" vertical="center" wrapText="1"/>
    </xf>
    <xf numFmtId="3" fontId="4" fillId="27" borderId="35" xfId="40" applyNumberFormat="1" applyFont="1" applyFill="1" applyBorder="1" applyAlignment="1">
      <alignment horizontal="center" vertical="center"/>
    </xf>
    <xf numFmtId="0" fontId="4" fillId="0" borderId="38" xfId="40" applyFont="1" applyBorder="1" applyProtection="1"/>
    <xf numFmtId="0" fontId="4" fillId="0" borderId="37" xfId="40" applyFont="1" applyBorder="1" applyAlignment="1" applyProtection="1">
      <alignment vertical="center"/>
    </xf>
    <xf numFmtId="3" fontId="4" fillId="0" borderId="0" xfId="40" applyNumberFormat="1" applyFont="1" applyProtection="1"/>
    <xf numFmtId="0" fontId="4" fillId="0" borderId="37" xfId="40" applyFont="1" applyBorder="1" applyProtection="1"/>
    <xf numFmtId="0" fontId="4" fillId="26" borderId="49" xfId="40" applyFont="1" applyFill="1" applyBorder="1" applyAlignment="1">
      <alignment horizontal="center" vertical="center" wrapText="1"/>
    </xf>
    <xf numFmtId="0" fontId="33" fillId="0" borderId="0" xfId="40" applyFont="1" applyProtection="1"/>
    <xf numFmtId="0" fontId="4" fillId="0" borderId="0" xfId="40" applyFont="1" applyAlignment="1" applyProtection="1">
      <alignment wrapText="1"/>
    </xf>
    <xf numFmtId="0" fontId="1" fillId="0" borderId="38" xfId="40" applyBorder="1"/>
    <xf numFmtId="0" fontId="4" fillId="0" borderId="0" xfId="40" applyFont="1" applyAlignment="1">
      <alignment horizontal="left" wrapText="1"/>
    </xf>
    <xf numFmtId="49" fontId="4" fillId="26" borderId="0" xfId="0" applyNumberFormat="1" applyFont="1" applyFill="1" applyBorder="1" applyAlignment="1" applyProtection="1">
      <alignment horizontal="left"/>
      <protection locked="0"/>
    </xf>
    <xf numFmtId="0" fontId="32" fillId="0" borderId="0" xfId="45" applyFont="1" applyAlignment="1">
      <alignment horizontal="center" vertical="center" wrapText="1"/>
    </xf>
    <xf numFmtId="0" fontId="32" fillId="0" borderId="12" xfId="45" applyFont="1" applyBorder="1" applyAlignment="1">
      <alignment horizontal="center" vertical="center" wrapText="1"/>
    </xf>
    <xf numFmtId="0" fontId="32" fillId="0" borderId="19" xfId="45" applyFont="1" applyBorder="1" applyAlignment="1">
      <alignment horizontal="center" vertical="center" wrapText="1"/>
    </xf>
    <xf numFmtId="0" fontId="32" fillId="0" borderId="25" xfId="45" applyFont="1" applyBorder="1" applyAlignment="1">
      <alignment horizontal="center" vertical="center" wrapText="1"/>
    </xf>
    <xf numFmtId="0" fontId="32" fillId="0" borderId="23" xfId="45" applyFont="1" applyBorder="1" applyAlignment="1">
      <alignment horizontal="center" vertical="center" wrapText="1"/>
    </xf>
    <xf numFmtId="0" fontId="32" fillId="0" borderId="24" xfId="45" applyFont="1" applyBorder="1" applyAlignment="1">
      <alignment horizontal="center" vertical="center" wrapText="1"/>
    </xf>
    <xf numFmtId="0" fontId="32" fillId="0" borderId="22" xfId="45" applyFont="1" applyBorder="1" applyAlignment="1">
      <alignment horizontal="center" vertical="center" wrapText="1"/>
    </xf>
    <xf numFmtId="0" fontId="32" fillId="0" borderId="13" xfId="45" applyFont="1" applyBorder="1" applyAlignment="1">
      <alignment horizontal="center" vertical="center" wrapText="1"/>
    </xf>
    <xf numFmtId="0" fontId="32" fillId="0" borderId="15" xfId="45" applyFont="1" applyBorder="1" applyAlignment="1">
      <alignment horizontal="center" vertical="center" wrapText="1"/>
    </xf>
    <xf numFmtId="0" fontId="32" fillId="0" borderId="20" xfId="45" applyFont="1" applyBorder="1" applyAlignment="1">
      <alignment horizontal="center" vertical="center" wrapText="1"/>
    </xf>
    <xf numFmtId="0" fontId="32" fillId="0" borderId="21" xfId="45" applyFont="1" applyBorder="1" applyAlignment="1">
      <alignment horizontal="center" vertical="center" wrapText="1"/>
    </xf>
    <xf numFmtId="0" fontId="4" fillId="0" borderId="48" xfId="40" applyNumberFormat="1" applyFont="1" applyFill="1" applyBorder="1" applyAlignment="1">
      <alignment horizontal="center" vertical="center" wrapText="1"/>
    </xf>
    <xf numFmtId="0" fontId="4" fillId="0" borderId="47" xfId="40" applyNumberFormat="1" applyFont="1" applyFill="1" applyBorder="1" applyAlignment="1">
      <alignment horizontal="center" vertical="center" wrapText="1"/>
    </xf>
    <xf numFmtId="0" fontId="4" fillId="0" borderId="13" xfId="40" applyNumberFormat="1" applyFont="1" applyFill="1" applyBorder="1" applyAlignment="1">
      <alignment horizontal="center" vertical="center" wrapText="1"/>
    </xf>
    <xf numFmtId="0" fontId="4" fillId="0" borderId="15" xfId="40" applyNumberFormat="1" applyFont="1" applyFill="1" applyBorder="1" applyAlignment="1">
      <alignment horizontal="center" vertical="center" wrapText="1"/>
    </xf>
    <xf numFmtId="49" fontId="4" fillId="0" borderId="13" xfId="40" applyNumberFormat="1" applyFont="1" applyFill="1" applyBorder="1" applyAlignment="1">
      <alignment horizontal="center" vertical="center" wrapText="1"/>
    </xf>
    <xf numFmtId="49" fontId="4" fillId="0" borderId="15" xfId="40" applyNumberFormat="1" applyFont="1" applyFill="1" applyBorder="1" applyAlignment="1">
      <alignment horizontal="center" vertical="center" wrapText="1"/>
    </xf>
    <xf numFmtId="0" fontId="4" fillId="0" borderId="25" xfId="40" applyNumberFormat="1" applyFont="1" applyFill="1" applyBorder="1" applyAlignment="1">
      <alignment horizontal="center" vertical="center" wrapText="1"/>
    </xf>
    <xf numFmtId="0" fontId="4" fillId="0" borderId="37" xfId="40" applyNumberFormat="1" applyFont="1" applyFill="1" applyBorder="1" applyAlignment="1">
      <alignment horizontal="center" vertical="center" wrapText="1"/>
    </xf>
    <xf numFmtId="0" fontId="4" fillId="0" borderId="23" xfId="40" applyNumberFormat="1" applyFont="1" applyFill="1" applyBorder="1" applyAlignment="1">
      <alignment horizontal="center" vertical="center" wrapText="1"/>
    </xf>
    <xf numFmtId="49" fontId="4" fillId="25" borderId="13" xfId="40" applyNumberFormat="1" applyFont="1" applyFill="1" applyBorder="1" applyAlignment="1">
      <alignment horizontal="center" vertical="center" wrapText="1"/>
    </xf>
    <xf numFmtId="49" fontId="4" fillId="25" borderId="15" xfId="40" applyNumberFormat="1" applyFont="1" applyFill="1" applyBorder="1" applyAlignment="1">
      <alignment horizontal="center" vertical="center" wrapText="1"/>
    </xf>
    <xf numFmtId="0" fontId="31" fillId="0" borderId="0" xfId="40" applyFont="1" applyAlignment="1" applyProtection="1">
      <alignment horizontal="center"/>
    </xf>
    <xf numFmtId="49" fontId="4" fillId="0" borderId="12" xfId="40" applyNumberFormat="1" applyFont="1" applyFill="1" applyBorder="1" applyAlignment="1">
      <alignment horizontal="center" vertical="center" wrapText="1"/>
    </xf>
    <xf numFmtId="49" fontId="4" fillId="0" borderId="19" xfId="40" applyNumberFormat="1" applyFont="1" applyFill="1" applyBorder="1" applyAlignment="1">
      <alignment horizontal="center" vertical="center" wrapText="1"/>
    </xf>
  </cellXfs>
  <cellStyles count="5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28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38"/>
    <cellStyle name="Normal 3" xfId="39"/>
    <cellStyle name="Normal 3 2" xfId="40"/>
    <cellStyle name="Normal 4" xfId="41"/>
    <cellStyle name="Normal 5" xfId="42"/>
    <cellStyle name="Normal 6" xfId="43"/>
    <cellStyle name="Normal 7" xfId="44"/>
    <cellStyle name="Normal_2008_IC-Sumarni pregled tabela_ElEn" xfId="45"/>
    <cellStyle name="Normalan_PD ED JUGOISTOK KOREKCIJA INVESTICIJA-ZA SLANJE 03.02.2009." xfId="46"/>
    <cellStyle name="Note" xfId="47" builtinId="10" customBuiltin="1"/>
    <cellStyle name="Output" xfId="48" builtinId="21" customBuiltin="1"/>
    <cellStyle name="Percent 2" xfId="49"/>
    <cellStyle name="Percent 3" xfId="50"/>
    <cellStyle name="Standard_A" xfId="51"/>
    <cellStyle name="Title" xfId="52" builtinId="15" customBuiltin="1"/>
    <cellStyle name="Total" xfId="53" builtinId="25" customBuiltin="1"/>
    <cellStyle name="Warning Text" xfId="54" builtinId="11" customBuiltin="1"/>
  </cellStyles>
  <dxfs count="0"/>
  <tableStyles count="0" defaultTableStyle="TableStyleMedium9" defaultPivotStyle="PivotStyleLight16"/>
  <colors>
    <mruColors>
      <color rgb="FFFFFFCC"/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152400</xdr:rowOff>
    </xdr:from>
    <xdr:to>
      <xdr:col>1</xdr:col>
      <xdr:colOff>228600</xdr:colOff>
      <xdr:row>8</xdr:row>
      <xdr:rowOff>9525</xdr:rowOff>
    </xdr:to>
    <xdr:pic>
      <xdr:nvPicPr>
        <xdr:cNvPr id="1159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52400"/>
          <a:ext cx="2047875" cy="1152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326"/>
  <sheetViews>
    <sheetView showGridLines="0" showZeros="0" tabSelected="1" zoomScaleNormal="100" workbookViewId="0"/>
  </sheetViews>
  <sheetFormatPr defaultRowHeight="12.75" x14ac:dyDescent="0.2"/>
  <cols>
    <col min="1" max="1" width="27.7109375" style="1" customWidth="1"/>
    <col min="2" max="2" width="19" style="1" customWidth="1"/>
    <col min="3" max="11" width="10.7109375" style="1" customWidth="1"/>
    <col min="12" max="16384" width="9.140625" style="1"/>
  </cols>
  <sheetData>
    <row r="1" spans="1:8" s="4" customFormat="1" x14ac:dyDescent="0.2"/>
    <row r="2" spans="1:8" s="4" customFormat="1" x14ac:dyDescent="0.2"/>
    <row r="3" spans="1:8" s="4" customFormat="1" x14ac:dyDescent="0.2"/>
    <row r="4" spans="1:8" s="4" customFormat="1" x14ac:dyDescent="0.2"/>
    <row r="5" spans="1:8" s="4" customFormat="1" x14ac:dyDescent="0.2"/>
    <row r="6" spans="1:8" s="2" customFormat="1" x14ac:dyDescent="0.2"/>
    <row r="7" spans="1:8" s="2" customFormat="1" x14ac:dyDescent="0.2"/>
    <row r="8" spans="1:8" s="2" customFormat="1" x14ac:dyDescent="0.2"/>
    <row r="9" spans="1:8" s="2" customFormat="1" x14ac:dyDescent="0.2"/>
    <row r="10" spans="1:8" s="3" customFormat="1" x14ac:dyDescent="0.2">
      <c r="A10" s="1" t="s">
        <v>20</v>
      </c>
      <c r="B10" s="2"/>
      <c r="C10" s="2"/>
      <c r="D10" s="2"/>
    </row>
    <row r="11" spans="1:8" s="3" customFormat="1" x14ac:dyDescent="0.2">
      <c r="D11" s="2"/>
    </row>
    <row r="12" spans="1:8" s="2" customFormat="1" x14ac:dyDescent="0.2">
      <c r="A12" s="7" t="s">
        <v>26</v>
      </c>
      <c r="B12" s="2" t="s">
        <v>19</v>
      </c>
    </row>
    <row r="13" spans="1:8" s="2" customFormat="1" x14ac:dyDescent="0.2"/>
    <row r="14" spans="1:8" s="2" customFormat="1" x14ac:dyDescent="0.2"/>
    <row r="15" spans="1:8" s="2" customFormat="1" x14ac:dyDescent="0.2">
      <c r="A15" s="2" t="s">
        <v>4</v>
      </c>
      <c r="C15" s="99"/>
      <c r="D15" s="99"/>
      <c r="E15" s="99"/>
      <c r="F15" s="99"/>
      <c r="G15" s="99"/>
      <c r="H15" s="99"/>
    </row>
    <row r="16" spans="1:8" s="2" customFormat="1" x14ac:dyDescent="0.2">
      <c r="A16" s="2" t="s">
        <v>9</v>
      </c>
      <c r="C16" s="99"/>
      <c r="D16" s="99"/>
      <c r="E16" s="99"/>
      <c r="F16" s="99"/>
      <c r="G16" s="99"/>
      <c r="H16" s="99"/>
    </row>
    <row r="17" spans="1:8" s="2" customFormat="1" x14ac:dyDescent="0.2">
      <c r="A17" s="5"/>
      <c r="C17"/>
      <c r="D17"/>
      <c r="E17"/>
      <c r="F17"/>
      <c r="G17"/>
      <c r="H17"/>
    </row>
    <row r="18" spans="1:8" s="2" customFormat="1" x14ac:dyDescent="0.2"/>
    <row r="19" spans="1:8" s="2" customFormat="1" x14ac:dyDescent="0.2">
      <c r="A19" s="2" t="s">
        <v>106</v>
      </c>
      <c r="C19" s="20">
        <v>2018</v>
      </c>
    </row>
    <row r="20" spans="1:8" s="2" customFormat="1" x14ac:dyDescent="0.2"/>
    <row r="21" spans="1:8" s="2" customFormat="1" x14ac:dyDescent="0.2">
      <c r="A21" s="2" t="s">
        <v>5</v>
      </c>
      <c r="C21" s="99"/>
      <c r="D21" s="99"/>
      <c r="E21" s="99"/>
      <c r="F21" s="99"/>
      <c r="G21" s="99"/>
      <c r="H21" s="99"/>
    </row>
    <row r="22" spans="1:8" s="2" customFormat="1" x14ac:dyDescent="0.2"/>
    <row r="23" spans="1:8" s="2" customFormat="1" x14ac:dyDescent="0.2">
      <c r="A23" s="2" t="s">
        <v>6</v>
      </c>
      <c r="B23" s="2" t="s">
        <v>1</v>
      </c>
      <c r="C23" s="99"/>
      <c r="D23" s="99"/>
      <c r="E23" s="99"/>
      <c r="F23" s="99"/>
      <c r="G23" s="99"/>
      <c r="H23" s="99"/>
    </row>
    <row r="24" spans="1:8" s="2" customFormat="1" x14ac:dyDescent="0.2"/>
    <row r="25" spans="1:8" s="2" customFormat="1" x14ac:dyDescent="0.2">
      <c r="B25" s="2" t="s">
        <v>2</v>
      </c>
      <c r="C25" s="99"/>
      <c r="D25" s="99"/>
      <c r="E25" s="99"/>
      <c r="F25" s="99"/>
      <c r="G25" s="99"/>
      <c r="H25" s="99"/>
    </row>
    <row r="26" spans="1:8" s="2" customFormat="1" x14ac:dyDescent="0.2"/>
    <row r="27" spans="1:8" s="2" customFormat="1" x14ac:dyDescent="0.2">
      <c r="B27" s="2" t="s">
        <v>3</v>
      </c>
      <c r="C27" s="99"/>
      <c r="D27" s="99"/>
      <c r="E27" s="99"/>
      <c r="F27" s="99"/>
      <c r="G27" s="99"/>
      <c r="H27" s="99"/>
    </row>
    <row r="28" spans="1:8" s="2" customFormat="1" x14ac:dyDescent="0.2"/>
    <row r="29" spans="1:8" s="3" customFormat="1" x14ac:dyDescent="0.2">
      <c r="A29" s="3" t="s">
        <v>10</v>
      </c>
      <c r="C29" s="99"/>
      <c r="D29" s="99"/>
      <c r="E29" s="99"/>
      <c r="F29" s="99"/>
      <c r="G29" s="99"/>
      <c r="H29" s="99"/>
    </row>
    <row r="30" spans="1:8" s="3" customFormat="1" x14ac:dyDescent="0.2"/>
    <row r="31" spans="1:8" s="3" customFormat="1" x14ac:dyDescent="0.2"/>
    <row r="32" spans="1:8" s="3" customFormat="1" x14ac:dyDescent="0.2">
      <c r="A32" s="3" t="s">
        <v>7</v>
      </c>
    </row>
    <row r="33" spans="1:8" s="3" customFormat="1" ht="12.75" customHeight="1" x14ac:dyDescent="0.2">
      <c r="A33" s="21" t="s">
        <v>8</v>
      </c>
      <c r="B33" s="22"/>
      <c r="C33" s="8"/>
      <c r="D33" s="8"/>
      <c r="E33" s="8"/>
    </row>
    <row r="34" spans="1:8" s="3" customFormat="1" ht="6.75" customHeight="1" x14ac:dyDescent="0.2"/>
    <row r="35" spans="1:8" s="3" customFormat="1" ht="26.25" customHeight="1" x14ac:dyDescent="0.2">
      <c r="A35" s="98"/>
      <c r="B35" s="98"/>
      <c r="C35" s="98"/>
      <c r="D35" s="98"/>
      <c r="E35" s="98"/>
      <c r="F35" s="98"/>
      <c r="G35" s="98"/>
      <c r="H35" s="98"/>
    </row>
    <row r="36" spans="1:8" s="3" customFormat="1" x14ac:dyDescent="0.2"/>
    <row r="37" spans="1:8" s="3" customFormat="1" x14ac:dyDescent="0.2"/>
    <row r="38" spans="1:8" s="3" customFormat="1" x14ac:dyDescent="0.2"/>
    <row r="39" spans="1:8" s="3" customFormat="1" x14ac:dyDescent="0.2"/>
    <row r="40" spans="1:8" s="3" customFormat="1" x14ac:dyDescent="0.2"/>
    <row r="41" spans="1:8" s="3" customFormat="1" x14ac:dyDescent="0.2"/>
    <row r="42" spans="1:8" s="3" customFormat="1" x14ac:dyDescent="0.2"/>
    <row r="43" spans="1:8" s="3" customFormat="1" x14ac:dyDescent="0.2"/>
    <row r="44" spans="1:8" s="3" customFormat="1" x14ac:dyDescent="0.2"/>
    <row r="45" spans="1:8" s="3" customFormat="1" x14ac:dyDescent="0.2"/>
    <row r="46" spans="1:8" s="3" customFormat="1" x14ac:dyDescent="0.2"/>
    <row r="47" spans="1:8" s="3" customFormat="1" x14ac:dyDescent="0.2"/>
    <row r="48" spans="1:8" s="3" customFormat="1" x14ac:dyDescent="0.2"/>
    <row r="49" s="3" customFormat="1" x14ac:dyDescent="0.2"/>
    <row r="50" s="3" customFormat="1" x14ac:dyDescent="0.2"/>
    <row r="51" s="3" customFormat="1" x14ac:dyDescent="0.2"/>
    <row r="52" s="3" customFormat="1" x14ac:dyDescent="0.2"/>
    <row r="53" s="3" customFormat="1" x14ac:dyDescent="0.2"/>
    <row r="54" s="3" customFormat="1" x14ac:dyDescent="0.2"/>
    <row r="55" s="3" customFormat="1" x14ac:dyDescent="0.2"/>
    <row r="56" s="3" customFormat="1" x14ac:dyDescent="0.2"/>
    <row r="57" s="3" customFormat="1" x14ac:dyDescent="0.2"/>
    <row r="58" s="3" customFormat="1" x14ac:dyDescent="0.2"/>
    <row r="59" s="3" customFormat="1" x14ac:dyDescent="0.2"/>
    <row r="60" s="3" customFormat="1" x14ac:dyDescent="0.2"/>
    <row r="61" s="3" customFormat="1" x14ac:dyDescent="0.2"/>
    <row r="62" s="3" customFormat="1" x14ac:dyDescent="0.2"/>
    <row r="63" s="3" customFormat="1" x14ac:dyDescent="0.2"/>
    <row r="64" s="3" customFormat="1" x14ac:dyDescent="0.2"/>
    <row r="65" s="3" customFormat="1" x14ac:dyDescent="0.2"/>
    <row r="66" s="3" customFormat="1" x14ac:dyDescent="0.2"/>
    <row r="67" s="3" customFormat="1" x14ac:dyDescent="0.2"/>
    <row r="68" s="3" customFormat="1" x14ac:dyDescent="0.2"/>
    <row r="69" s="3" customFormat="1" x14ac:dyDescent="0.2"/>
    <row r="70" s="3" customFormat="1" x14ac:dyDescent="0.2"/>
    <row r="71" s="3" customFormat="1" x14ac:dyDescent="0.2"/>
    <row r="72" s="3" customFormat="1" x14ac:dyDescent="0.2"/>
    <row r="73" s="3" customFormat="1" x14ac:dyDescent="0.2"/>
    <row r="74" s="3" customFormat="1" x14ac:dyDescent="0.2"/>
    <row r="75" s="3" customFormat="1" x14ac:dyDescent="0.2"/>
    <row r="76" s="3" customFormat="1" x14ac:dyDescent="0.2"/>
    <row r="77" s="3" customFormat="1" x14ac:dyDescent="0.2"/>
    <row r="78" s="3" customFormat="1" x14ac:dyDescent="0.2"/>
    <row r="79" s="3" customFormat="1" x14ac:dyDescent="0.2"/>
    <row r="80" s="3" customFormat="1" x14ac:dyDescent="0.2"/>
    <row r="81" s="3" customFormat="1" x14ac:dyDescent="0.2"/>
    <row r="82" s="3" customFormat="1" x14ac:dyDescent="0.2"/>
    <row r="83" s="3" customFormat="1" x14ac:dyDescent="0.2"/>
    <row r="84" s="3" customFormat="1" x14ac:dyDescent="0.2"/>
    <row r="85" s="3" customFormat="1" x14ac:dyDescent="0.2"/>
    <row r="86" s="3" customFormat="1" x14ac:dyDescent="0.2"/>
    <row r="87" s="3" customFormat="1" x14ac:dyDescent="0.2"/>
    <row r="88" s="3" customFormat="1" x14ac:dyDescent="0.2"/>
    <row r="89" s="3" customFormat="1" x14ac:dyDescent="0.2"/>
    <row r="90" s="3" customFormat="1" x14ac:dyDescent="0.2"/>
    <row r="91" s="3" customFormat="1" x14ac:dyDescent="0.2"/>
    <row r="92" s="3" customFormat="1" x14ac:dyDescent="0.2"/>
    <row r="93" s="3" customFormat="1" x14ac:dyDescent="0.2"/>
    <row r="94" s="3" customFormat="1" x14ac:dyDescent="0.2"/>
    <row r="95" s="3" customFormat="1" x14ac:dyDescent="0.2"/>
    <row r="96" s="3" customFormat="1" x14ac:dyDescent="0.2"/>
    <row r="97" s="3" customFormat="1" x14ac:dyDescent="0.2"/>
    <row r="98" s="3" customFormat="1" x14ac:dyDescent="0.2"/>
    <row r="99" s="3" customFormat="1" x14ac:dyDescent="0.2"/>
    <row r="100" s="3" customFormat="1" x14ac:dyDescent="0.2"/>
    <row r="101" s="3" customFormat="1" x14ac:dyDescent="0.2"/>
    <row r="102" s="3" customFormat="1" x14ac:dyDescent="0.2"/>
    <row r="103" s="3" customFormat="1" x14ac:dyDescent="0.2"/>
    <row r="104" s="3" customFormat="1" x14ac:dyDescent="0.2"/>
    <row r="105" s="3" customFormat="1" x14ac:dyDescent="0.2"/>
    <row r="106" s="3" customFormat="1" x14ac:dyDescent="0.2"/>
    <row r="107" s="3" customFormat="1" x14ac:dyDescent="0.2"/>
    <row r="108" s="3" customFormat="1" x14ac:dyDescent="0.2"/>
    <row r="109" s="3" customFormat="1" x14ac:dyDescent="0.2"/>
    <row r="110" s="3" customFormat="1" x14ac:dyDescent="0.2"/>
    <row r="111" s="3" customFormat="1" x14ac:dyDescent="0.2"/>
    <row r="112" s="3" customFormat="1" x14ac:dyDescent="0.2"/>
    <row r="113" s="3" customFormat="1" x14ac:dyDescent="0.2"/>
    <row r="114" s="3" customFormat="1" x14ac:dyDescent="0.2"/>
    <row r="115" s="3" customFormat="1" x14ac:dyDescent="0.2"/>
    <row r="116" s="3" customFormat="1" x14ac:dyDescent="0.2"/>
    <row r="117" s="3" customFormat="1" x14ac:dyDescent="0.2"/>
    <row r="118" s="3" customFormat="1" x14ac:dyDescent="0.2"/>
    <row r="119" s="3" customFormat="1" x14ac:dyDescent="0.2"/>
    <row r="120" s="3" customFormat="1" x14ac:dyDescent="0.2"/>
    <row r="121" s="3" customFormat="1" x14ac:dyDescent="0.2"/>
    <row r="122" s="3" customFormat="1" x14ac:dyDescent="0.2"/>
    <row r="123" s="3" customFormat="1" x14ac:dyDescent="0.2"/>
    <row r="124" s="3" customFormat="1" x14ac:dyDescent="0.2"/>
    <row r="125" s="3" customFormat="1" x14ac:dyDescent="0.2"/>
    <row r="126" s="3" customFormat="1" x14ac:dyDescent="0.2"/>
    <row r="127" s="3" customFormat="1" x14ac:dyDescent="0.2"/>
    <row r="128" s="3" customFormat="1" x14ac:dyDescent="0.2"/>
    <row r="129" s="3" customFormat="1" x14ac:dyDescent="0.2"/>
    <row r="130" s="3" customFormat="1" x14ac:dyDescent="0.2"/>
    <row r="131" s="3" customFormat="1" x14ac:dyDescent="0.2"/>
    <row r="132" s="3" customFormat="1" x14ac:dyDescent="0.2"/>
    <row r="133" s="3" customFormat="1" x14ac:dyDescent="0.2"/>
    <row r="134" s="3" customFormat="1" x14ac:dyDescent="0.2"/>
    <row r="135" s="3" customFormat="1" x14ac:dyDescent="0.2"/>
    <row r="136" s="3" customFormat="1" x14ac:dyDescent="0.2"/>
    <row r="137" s="3" customFormat="1" x14ac:dyDescent="0.2"/>
    <row r="138" s="3" customFormat="1" x14ac:dyDescent="0.2"/>
    <row r="139" s="3" customFormat="1" x14ac:dyDescent="0.2"/>
    <row r="140" s="3" customFormat="1" x14ac:dyDescent="0.2"/>
    <row r="141" s="3" customFormat="1" x14ac:dyDescent="0.2"/>
    <row r="142" s="3" customFormat="1" x14ac:dyDescent="0.2"/>
    <row r="143" s="3" customFormat="1" x14ac:dyDescent="0.2"/>
    <row r="144" s="3" customFormat="1" x14ac:dyDescent="0.2"/>
    <row r="145" s="3" customFormat="1" x14ac:dyDescent="0.2"/>
    <row r="146" s="3" customFormat="1" x14ac:dyDescent="0.2"/>
    <row r="147" s="3" customFormat="1" x14ac:dyDescent="0.2"/>
    <row r="148" s="3" customFormat="1" x14ac:dyDescent="0.2"/>
    <row r="149" s="3" customFormat="1" x14ac:dyDescent="0.2"/>
    <row r="150" s="3" customFormat="1" x14ac:dyDescent="0.2"/>
    <row r="151" s="3" customFormat="1" x14ac:dyDescent="0.2"/>
    <row r="152" s="3" customFormat="1" x14ac:dyDescent="0.2"/>
    <row r="153" s="3" customFormat="1" x14ac:dyDescent="0.2"/>
    <row r="154" s="3" customFormat="1" x14ac:dyDescent="0.2"/>
    <row r="155" s="3" customFormat="1" x14ac:dyDescent="0.2"/>
    <row r="156" s="3" customFormat="1" x14ac:dyDescent="0.2"/>
    <row r="157" s="3" customFormat="1" x14ac:dyDescent="0.2"/>
    <row r="158" s="3" customFormat="1" x14ac:dyDescent="0.2"/>
    <row r="159" s="3" customFormat="1" x14ac:dyDescent="0.2"/>
    <row r="160" s="3" customFormat="1" x14ac:dyDescent="0.2"/>
    <row r="161" s="3" customFormat="1" x14ac:dyDescent="0.2"/>
    <row r="162" s="3" customFormat="1" x14ac:dyDescent="0.2"/>
    <row r="163" s="3" customFormat="1" x14ac:dyDescent="0.2"/>
    <row r="164" s="3" customFormat="1" x14ac:dyDescent="0.2"/>
    <row r="165" s="3" customFormat="1" x14ac:dyDescent="0.2"/>
    <row r="166" s="3" customFormat="1" x14ac:dyDescent="0.2"/>
    <row r="167" s="3" customFormat="1" x14ac:dyDescent="0.2"/>
    <row r="168" s="3" customFormat="1" x14ac:dyDescent="0.2"/>
    <row r="169" s="3" customFormat="1" x14ac:dyDescent="0.2"/>
    <row r="170" s="3" customFormat="1" x14ac:dyDescent="0.2"/>
    <row r="171" s="3" customFormat="1" x14ac:dyDescent="0.2"/>
    <row r="172" s="3" customFormat="1" x14ac:dyDescent="0.2"/>
    <row r="173" s="3" customFormat="1" x14ac:dyDescent="0.2"/>
    <row r="174" s="3" customFormat="1" x14ac:dyDescent="0.2"/>
    <row r="175" s="3" customFormat="1" x14ac:dyDescent="0.2"/>
    <row r="176" s="3" customFormat="1" x14ac:dyDescent="0.2"/>
    <row r="177" s="3" customFormat="1" x14ac:dyDescent="0.2"/>
    <row r="178" s="3" customFormat="1" x14ac:dyDescent="0.2"/>
    <row r="179" s="3" customFormat="1" x14ac:dyDescent="0.2"/>
    <row r="180" s="3" customFormat="1" x14ac:dyDescent="0.2"/>
    <row r="181" s="3" customFormat="1" x14ac:dyDescent="0.2"/>
    <row r="182" s="3" customFormat="1" x14ac:dyDescent="0.2"/>
    <row r="183" s="3" customFormat="1" x14ac:dyDescent="0.2"/>
    <row r="184" s="3" customFormat="1" x14ac:dyDescent="0.2"/>
    <row r="185" s="3" customFormat="1" x14ac:dyDescent="0.2"/>
    <row r="186" s="3" customFormat="1" x14ac:dyDescent="0.2"/>
    <row r="187" s="3" customFormat="1" x14ac:dyDescent="0.2"/>
    <row r="188" s="3" customFormat="1" x14ac:dyDescent="0.2"/>
    <row r="189" s="3" customFormat="1" x14ac:dyDescent="0.2"/>
    <row r="190" s="3" customFormat="1" x14ac:dyDescent="0.2"/>
    <row r="191" s="3" customFormat="1" x14ac:dyDescent="0.2"/>
    <row r="192" s="3" customFormat="1" x14ac:dyDescent="0.2"/>
    <row r="193" s="3" customFormat="1" x14ac:dyDescent="0.2"/>
    <row r="194" s="3" customFormat="1" x14ac:dyDescent="0.2"/>
    <row r="195" s="3" customFormat="1" x14ac:dyDescent="0.2"/>
    <row r="196" s="3" customFormat="1" x14ac:dyDescent="0.2"/>
    <row r="197" s="3" customFormat="1" x14ac:dyDescent="0.2"/>
    <row r="198" s="3" customFormat="1" x14ac:dyDescent="0.2"/>
    <row r="199" s="3" customFormat="1" x14ac:dyDescent="0.2"/>
    <row r="200" s="3" customFormat="1" x14ac:dyDescent="0.2"/>
    <row r="201" s="3" customFormat="1" x14ac:dyDescent="0.2"/>
    <row r="202" s="3" customFormat="1" x14ac:dyDescent="0.2"/>
    <row r="203" s="3" customFormat="1" x14ac:dyDescent="0.2"/>
    <row r="204" s="3" customFormat="1" x14ac:dyDescent="0.2"/>
    <row r="205" s="3" customFormat="1" x14ac:dyDescent="0.2"/>
    <row r="206" s="3" customFormat="1" x14ac:dyDescent="0.2"/>
    <row r="207" s="3" customFormat="1" x14ac:dyDescent="0.2"/>
    <row r="208" s="3" customFormat="1" x14ac:dyDescent="0.2"/>
    <row r="209" s="3" customFormat="1" x14ac:dyDescent="0.2"/>
    <row r="210" s="3" customFormat="1" x14ac:dyDescent="0.2"/>
    <row r="211" s="3" customFormat="1" x14ac:dyDescent="0.2"/>
    <row r="212" s="3" customFormat="1" x14ac:dyDescent="0.2"/>
    <row r="213" s="3" customFormat="1" x14ac:dyDescent="0.2"/>
    <row r="214" s="3" customFormat="1" x14ac:dyDescent="0.2"/>
    <row r="215" s="3" customFormat="1" x14ac:dyDescent="0.2"/>
    <row r="216" s="3" customFormat="1" x14ac:dyDescent="0.2"/>
    <row r="217" s="3" customFormat="1" x14ac:dyDescent="0.2"/>
    <row r="218" s="3" customFormat="1" x14ac:dyDescent="0.2"/>
    <row r="219" s="3" customFormat="1" x14ac:dyDescent="0.2"/>
    <row r="220" s="3" customFormat="1" x14ac:dyDescent="0.2"/>
    <row r="221" s="3" customFormat="1" x14ac:dyDescent="0.2"/>
    <row r="222" s="3" customFormat="1" x14ac:dyDescent="0.2"/>
    <row r="223" s="3" customFormat="1" x14ac:dyDescent="0.2"/>
    <row r="224" s="3" customFormat="1" x14ac:dyDescent="0.2"/>
    <row r="225" s="3" customFormat="1" x14ac:dyDescent="0.2"/>
    <row r="226" s="3" customFormat="1" x14ac:dyDescent="0.2"/>
    <row r="227" s="3" customFormat="1" x14ac:dyDescent="0.2"/>
    <row r="228" s="3" customFormat="1" x14ac:dyDescent="0.2"/>
    <row r="229" s="3" customFormat="1" x14ac:dyDescent="0.2"/>
    <row r="230" s="3" customFormat="1" x14ac:dyDescent="0.2"/>
    <row r="231" s="3" customFormat="1" x14ac:dyDescent="0.2"/>
    <row r="232" s="3" customFormat="1" x14ac:dyDescent="0.2"/>
    <row r="233" s="3" customFormat="1" x14ac:dyDescent="0.2"/>
    <row r="234" s="3" customFormat="1" x14ac:dyDescent="0.2"/>
    <row r="235" s="3" customFormat="1" x14ac:dyDescent="0.2"/>
    <row r="236" s="3" customFormat="1" x14ac:dyDescent="0.2"/>
    <row r="237" s="3" customFormat="1" x14ac:dyDescent="0.2"/>
    <row r="238" s="3" customFormat="1" x14ac:dyDescent="0.2"/>
    <row r="239" s="3" customFormat="1" x14ac:dyDescent="0.2"/>
    <row r="240" s="3" customFormat="1" x14ac:dyDescent="0.2"/>
    <row r="241" s="3" customFormat="1" x14ac:dyDescent="0.2"/>
    <row r="242" s="3" customFormat="1" x14ac:dyDescent="0.2"/>
    <row r="243" s="3" customFormat="1" x14ac:dyDescent="0.2"/>
    <row r="244" s="3" customFormat="1" x14ac:dyDescent="0.2"/>
    <row r="245" s="3" customFormat="1" x14ac:dyDescent="0.2"/>
    <row r="246" s="3" customFormat="1" x14ac:dyDescent="0.2"/>
    <row r="247" s="3" customFormat="1" x14ac:dyDescent="0.2"/>
    <row r="248" s="3" customFormat="1" x14ac:dyDescent="0.2"/>
    <row r="249" s="3" customFormat="1" x14ac:dyDescent="0.2"/>
    <row r="250" s="3" customFormat="1" x14ac:dyDescent="0.2"/>
    <row r="251" s="3" customFormat="1" x14ac:dyDescent="0.2"/>
    <row r="252" s="3" customFormat="1" x14ac:dyDescent="0.2"/>
    <row r="253" s="3" customFormat="1" x14ac:dyDescent="0.2"/>
    <row r="254" s="3" customFormat="1" x14ac:dyDescent="0.2"/>
    <row r="255" s="3" customFormat="1" x14ac:dyDescent="0.2"/>
    <row r="256" s="3" customFormat="1" x14ac:dyDescent="0.2"/>
    <row r="257" s="3" customFormat="1" x14ac:dyDescent="0.2"/>
    <row r="258" s="3" customFormat="1" x14ac:dyDescent="0.2"/>
    <row r="259" s="3" customFormat="1" x14ac:dyDescent="0.2"/>
    <row r="260" s="3" customFormat="1" x14ac:dyDescent="0.2"/>
    <row r="261" s="3" customFormat="1" x14ac:dyDescent="0.2"/>
    <row r="262" s="3" customFormat="1" x14ac:dyDescent="0.2"/>
    <row r="263" s="3" customFormat="1" x14ac:dyDescent="0.2"/>
    <row r="264" s="3" customFormat="1" x14ac:dyDescent="0.2"/>
    <row r="265" s="3" customFormat="1" x14ac:dyDescent="0.2"/>
    <row r="266" s="3" customFormat="1" x14ac:dyDescent="0.2"/>
    <row r="267" s="3" customFormat="1" x14ac:dyDescent="0.2"/>
    <row r="268" s="3" customFormat="1" x14ac:dyDescent="0.2"/>
    <row r="269" s="3" customFormat="1" x14ac:dyDescent="0.2"/>
    <row r="270" s="3" customFormat="1" x14ac:dyDescent="0.2"/>
    <row r="271" s="3" customFormat="1" x14ac:dyDescent="0.2"/>
    <row r="272" s="3" customFormat="1" x14ac:dyDescent="0.2"/>
    <row r="273" s="3" customFormat="1" x14ac:dyDescent="0.2"/>
    <row r="274" s="3" customFormat="1" x14ac:dyDescent="0.2"/>
    <row r="275" s="3" customFormat="1" x14ac:dyDescent="0.2"/>
    <row r="276" s="3" customFormat="1" x14ac:dyDescent="0.2"/>
    <row r="277" s="3" customFormat="1" x14ac:dyDescent="0.2"/>
    <row r="278" s="3" customFormat="1" x14ac:dyDescent="0.2"/>
    <row r="279" s="3" customFormat="1" x14ac:dyDescent="0.2"/>
    <row r="280" s="3" customFormat="1" x14ac:dyDescent="0.2"/>
    <row r="281" s="3" customFormat="1" x14ac:dyDescent="0.2"/>
    <row r="282" s="3" customFormat="1" x14ac:dyDescent="0.2"/>
    <row r="283" s="3" customFormat="1" x14ac:dyDescent="0.2"/>
    <row r="284" s="3" customFormat="1" x14ac:dyDescent="0.2"/>
    <row r="285" s="3" customFormat="1" x14ac:dyDescent="0.2"/>
    <row r="286" s="3" customFormat="1" x14ac:dyDescent="0.2"/>
    <row r="287" s="3" customFormat="1" x14ac:dyDescent="0.2"/>
    <row r="288" s="3" customFormat="1" x14ac:dyDescent="0.2"/>
    <row r="289" s="3" customFormat="1" x14ac:dyDescent="0.2"/>
    <row r="290" s="3" customFormat="1" x14ac:dyDescent="0.2"/>
    <row r="291" s="3" customFormat="1" x14ac:dyDescent="0.2"/>
    <row r="292" s="3" customFormat="1" x14ac:dyDescent="0.2"/>
    <row r="293" s="3" customFormat="1" x14ac:dyDescent="0.2"/>
    <row r="294" s="3" customFormat="1" x14ac:dyDescent="0.2"/>
    <row r="295" s="3" customFormat="1" x14ac:dyDescent="0.2"/>
    <row r="296" s="3" customFormat="1" x14ac:dyDescent="0.2"/>
    <row r="297" s="3" customFormat="1" x14ac:dyDescent="0.2"/>
    <row r="298" s="3" customFormat="1" x14ac:dyDescent="0.2"/>
    <row r="299" s="3" customFormat="1" x14ac:dyDescent="0.2"/>
    <row r="300" s="3" customFormat="1" x14ac:dyDescent="0.2"/>
    <row r="301" s="3" customFormat="1" x14ac:dyDescent="0.2"/>
    <row r="302" s="3" customFormat="1" x14ac:dyDescent="0.2"/>
    <row r="303" s="3" customFormat="1" x14ac:dyDescent="0.2"/>
    <row r="304" s="3" customFormat="1" x14ac:dyDescent="0.2"/>
    <row r="305" s="3" customFormat="1" x14ac:dyDescent="0.2"/>
    <row r="306" s="3" customFormat="1" x14ac:dyDescent="0.2"/>
    <row r="307" s="3" customFormat="1" x14ac:dyDescent="0.2"/>
    <row r="308" s="3" customFormat="1" x14ac:dyDescent="0.2"/>
    <row r="309" s="3" customFormat="1" x14ac:dyDescent="0.2"/>
    <row r="310" s="3" customFormat="1" x14ac:dyDescent="0.2"/>
    <row r="311" s="3" customFormat="1" x14ac:dyDescent="0.2"/>
    <row r="312" s="3" customFormat="1" x14ac:dyDescent="0.2"/>
    <row r="313" s="3" customFormat="1" x14ac:dyDescent="0.2"/>
    <row r="314" s="3" customFormat="1" x14ac:dyDescent="0.2"/>
    <row r="315" s="3" customFormat="1" x14ac:dyDescent="0.2"/>
    <row r="316" s="3" customFormat="1" x14ac:dyDescent="0.2"/>
    <row r="317" s="3" customFormat="1" x14ac:dyDescent="0.2"/>
    <row r="318" s="3" customFormat="1" x14ac:dyDescent="0.2"/>
    <row r="319" s="3" customFormat="1" x14ac:dyDescent="0.2"/>
    <row r="320" s="3" customFormat="1" x14ac:dyDescent="0.2"/>
    <row r="321" s="3" customFormat="1" x14ac:dyDescent="0.2"/>
    <row r="322" s="3" customFormat="1" x14ac:dyDescent="0.2"/>
    <row r="323" s="3" customFormat="1" x14ac:dyDescent="0.2"/>
    <row r="324" s="3" customFormat="1" x14ac:dyDescent="0.2"/>
    <row r="325" s="3" customFormat="1" x14ac:dyDescent="0.2"/>
    <row r="326" s="3" customFormat="1" x14ac:dyDescent="0.2"/>
  </sheetData>
  <sheetProtection selectLockedCells="1"/>
  <mergeCells count="8">
    <mergeCell ref="A35:H35"/>
    <mergeCell ref="C27:H27"/>
    <mergeCell ref="C29:H29"/>
    <mergeCell ref="C15:H15"/>
    <mergeCell ref="C21:H21"/>
    <mergeCell ref="C23:H23"/>
    <mergeCell ref="C25:H25"/>
    <mergeCell ref="C16:H16"/>
  </mergeCells>
  <phoneticPr fontId="2" type="noConversion"/>
  <printOptions horizontalCentered="1"/>
  <pageMargins left="0.23622047244094491" right="0.23622047244094491" top="0.51181102362204722" bottom="0.51181102362204722" header="0.23622047244094491" footer="0.23622047244094491"/>
  <pageSetup paperSize="9" orientation="landscape" r:id="rId1"/>
  <headerFooter alignWithMargins="0">
    <oddFooter>&amp;RСтрана &amp;P од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showGridLines="0" zoomScaleNormal="100" workbookViewId="0"/>
  </sheetViews>
  <sheetFormatPr defaultRowHeight="12.75" x14ac:dyDescent="0.2"/>
  <cols>
    <col min="2" max="2" width="5.85546875" customWidth="1"/>
    <col min="3" max="3" width="9.28515625" customWidth="1"/>
    <col min="4" max="4" width="58.42578125" customWidth="1"/>
    <col min="5" max="5" width="19" customWidth="1"/>
    <col min="6" max="6" width="21.7109375" customWidth="1"/>
  </cols>
  <sheetData>
    <row r="1" spans="1:7" x14ac:dyDescent="0.2">
      <c r="A1" s="10" t="s">
        <v>11</v>
      </c>
      <c r="B1" s="11"/>
      <c r="C1" s="11"/>
      <c r="D1" s="12"/>
      <c r="E1" s="12"/>
      <c r="F1" s="11"/>
      <c r="G1" s="6"/>
    </row>
    <row r="2" spans="1:7" x14ac:dyDescent="0.2">
      <c r="A2" s="12"/>
      <c r="B2" s="11"/>
      <c r="C2" s="11"/>
      <c r="D2" s="12"/>
      <c r="E2" s="12"/>
      <c r="F2" s="11"/>
      <c r="G2" s="6"/>
    </row>
    <row r="3" spans="1:7" x14ac:dyDescent="0.2">
      <c r="A3" s="12"/>
      <c r="B3" s="11"/>
      <c r="C3" s="13"/>
      <c r="D3" s="14"/>
      <c r="E3" s="14"/>
      <c r="F3" s="11"/>
      <c r="G3" s="6"/>
    </row>
    <row r="4" spans="1:7" x14ac:dyDescent="0.2">
      <c r="A4" s="12"/>
      <c r="B4" s="11"/>
      <c r="C4" s="11"/>
      <c r="D4" s="12"/>
      <c r="E4" s="12"/>
      <c r="F4" s="11"/>
      <c r="G4" s="6"/>
    </row>
    <row r="5" spans="1:7" x14ac:dyDescent="0.2">
      <c r="A5" s="12"/>
      <c r="B5" s="11"/>
      <c r="C5" s="11"/>
      <c r="D5" s="12"/>
      <c r="E5" s="12"/>
      <c r="F5" s="11"/>
      <c r="G5" s="6"/>
    </row>
    <row r="6" spans="1:7" x14ac:dyDescent="0.2">
      <c r="A6" s="12"/>
      <c r="B6" s="11"/>
      <c r="C6" s="11"/>
      <c r="D6" s="12"/>
      <c r="E6" s="12"/>
      <c r="F6" s="11"/>
      <c r="G6" s="6"/>
    </row>
    <row r="7" spans="1:7" x14ac:dyDescent="0.2">
      <c r="A7" s="12"/>
      <c r="B7" s="100" t="s">
        <v>21</v>
      </c>
      <c r="C7" s="100"/>
      <c r="D7" s="100"/>
      <c r="E7" s="100"/>
      <c r="F7" s="100"/>
      <c r="G7" s="6"/>
    </row>
    <row r="8" spans="1:7" x14ac:dyDescent="0.2">
      <c r="A8" s="12"/>
      <c r="B8" s="11"/>
      <c r="C8" s="11"/>
      <c r="D8" s="12"/>
      <c r="E8" s="12"/>
      <c r="F8" s="11"/>
      <c r="G8" s="6"/>
    </row>
    <row r="9" spans="1:7" ht="13.5" thickBot="1" x14ac:dyDescent="0.25">
      <c r="A9" s="12"/>
      <c r="B9" s="11"/>
      <c r="C9" s="11"/>
      <c r="D9" s="12"/>
      <c r="E9" s="12"/>
      <c r="F9" s="11"/>
      <c r="G9" s="6"/>
    </row>
    <row r="10" spans="1:7" ht="13.5" thickTop="1" x14ac:dyDescent="0.2">
      <c r="A10" s="12"/>
      <c r="B10" s="101" t="s">
        <v>0</v>
      </c>
      <c r="C10" s="103" t="s">
        <v>22</v>
      </c>
      <c r="D10" s="104"/>
      <c r="E10" s="107" t="s">
        <v>23</v>
      </c>
      <c r="F10" s="109" t="s">
        <v>24</v>
      </c>
      <c r="G10" s="6"/>
    </row>
    <row r="11" spans="1:7" x14ac:dyDescent="0.2">
      <c r="A11" s="12"/>
      <c r="B11" s="102"/>
      <c r="C11" s="105"/>
      <c r="D11" s="106"/>
      <c r="E11" s="108"/>
      <c r="F11" s="110"/>
      <c r="G11" s="6"/>
    </row>
    <row r="12" spans="1:7" ht="24" customHeight="1" thickBot="1" x14ac:dyDescent="0.25">
      <c r="A12" s="12"/>
      <c r="B12" s="15">
        <v>1</v>
      </c>
      <c r="C12" s="16" t="s">
        <v>105</v>
      </c>
      <c r="D12" s="17" t="str">
        <f>+"ОСТВАРЕНА УЛАГАЊА У "&amp;'Poc. strana'!C19&amp;". ГОДИНИ"</f>
        <v>ОСТВАРЕНА УЛАГАЊА У 2018. ГОДИНИ</v>
      </c>
      <c r="E12" s="18" t="str">
        <f>+("15.март "&amp;'Poc. strana'!C19+1&amp;". године")</f>
        <v>15.март 2019. године</v>
      </c>
      <c r="F12" s="19" t="s">
        <v>25</v>
      </c>
      <c r="G12" s="6"/>
    </row>
    <row r="13" spans="1:7" ht="13.5" thickTop="1" x14ac:dyDescent="0.2">
      <c r="E13" s="9"/>
    </row>
  </sheetData>
  <mergeCells count="5">
    <mergeCell ref="B7:F7"/>
    <mergeCell ref="B10:B11"/>
    <mergeCell ref="C10:D11"/>
    <mergeCell ref="E10:E11"/>
    <mergeCell ref="F10:F11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K35"/>
  <sheetViews>
    <sheetView showGridLines="0" showZeros="0" zoomScaleNormal="100" workbookViewId="0"/>
  </sheetViews>
  <sheetFormatPr defaultRowHeight="24.95" customHeight="1" x14ac:dyDescent="0.2"/>
  <cols>
    <col min="1" max="1" width="3.42578125" style="28" customWidth="1"/>
    <col min="2" max="2" width="8.5703125" style="35" customWidth="1"/>
    <col min="3" max="40" width="22.7109375" style="28" customWidth="1"/>
    <col min="41" max="44" width="20.7109375" style="28" customWidth="1"/>
    <col min="45" max="45" width="33" style="28" hidden="1" customWidth="1"/>
    <col min="46" max="46" width="21.42578125" style="28" hidden="1" customWidth="1"/>
    <col min="47" max="47" width="24.28515625" style="28" hidden="1" customWidth="1"/>
    <col min="48" max="48" width="31.7109375" style="28" hidden="1" customWidth="1"/>
    <col min="49" max="49" width="58.7109375" style="28" hidden="1" customWidth="1"/>
    <col min="50" max="50" width="39.5703125" style="28" hidden="1" customWidth="1"/>
    <col min="51" max="51" width="33.5703125" style="28" hidden="1" customWidth="1"/>
    <col min="52" max="52" width="35.85546875" style="28" hidden="1" customWidth="1"/>
    <col min="53" max="53" width="41.85546875" style="28" hidden="1" customWidth="1"/>
    <col min="54" max="54" width="52.5703125" style="28" hidden="1" customWidth="1"/>
    <col min="55" max="55" width="49.28515625" style="28" hidden="1" customWidth="1"/>
    <col min="56" max="57" width="0" style="28" hidden="1" customWidth="1"/>
    <col min="58" max="71" width="9.140625" style="28"/>
    <col min="72" max="72" width="23.5703125" style="28" bestFit="1" customWidth="1"/>
    <col min="73" max="73" width="27.140625" style="28" bestFit="1" customWidth="1"/>
    <col min="74" max="74" width="16.85546875" style="28" bestFit="1" customWidth="1"/>
    <col min="75" max="75" width="30.42578125" style="28" bestFit="1" customWidth="1"/>
    <col min="76" max="76" width="37.7109375" style="28" bestFit="1" customWidth="1"/>
    <col min="77" max="88" width="9.140625" style="28"/>
    <col min="89" max="89" width="9.140625" style="24"/>
    <col min="90" max="16384" width="9.140625" style="28"/>
  </cols>
  <sheetData>
    <row r="1" spans="1:88" s="23" customFormat="1" ht="15" customHeight="1" x14ac:dyDescent="0.2">
      <c r="A1" s="23" t="s">
        <v>11</v>
      </c>
      <c r="AB1" s="24"/>
      <c r="AC1" s="24"/>
      <c r="AD1" s="24"/>
      <c r="AS1" s="25" t="s">
        <v>131</v>
      </c>
      <c r="AT1" s="25" t="s">
        <v>132</v>
      </c>
      <c r="AU1" s="25" t="s">
        <v>133</v>
      </c>
      <c r="AV1" s="25" t="s">
        <v>134</v>
      </c>
      <c r="AW1" s="25" t="s">
        <v>135</v>
      </c>
      <c r="AX1" s="25" t="s">
        <v>136</v>
      </c>
      <c r="AY1" s="25" t="s">
        <v>147</v>
      </c>
      <c r="AZ1" s="25" t="s">
        <v>140</v>
      </c>
      <c r="BA1" s="25" t="s">
        <v>141</v>
      </c>
      <c r="BB1" s="25" t="s">
        <v>142</v>
      </c>
      <c r="BC1" s="25" t="s">
        <v>143</v>
      </c>
    </row>
    <row r="2" spans="1:88" s="23" customFormat="1" ht="15" customHeight="1" x14ac:dyDescent="0.2">
      <c r="A2" s="26"/>
      <c r="B2" s="27"/>
      <c r="AS2" s="23" t="s">
        <v>91</v>
      </c>
      <c r="AT2" s="23" t="s">
        <v>58</v>
      </c>
      <c r="AU2" s="23" t="s">
        <v>97</v>
      </c>
      <c r="AV2" s="28" t="s">
        <v>28</v>
      </c>
      <c r="AW2" s="29" t="s">
        <v>96</v>
      </c>
      <c r="AX2" s="23" t="s">
        <v>109</v>
      </c>
      <c r="AY2" s="23" t="s">
        <v>44</v>
      </c>
      <c r="AZ2" s="29" t="s">
        <v>33</v>
      </c>
      <c r="BA2" s="28" t="s">
        <v>51</v>
      </c>
      <c r="BB2" s="28" t="s">
        <v>53</v>
      </c>
      <c r="BC2" s="28" t="s">
        <v>46</v>
      </c>
    </row>
    <row r="3" spans="1:88" s="29" customFormat="1" ht="15" customHeight="1" x14ac:dyDescent="0.2">
      <c r="A3" s="26"/>
      <c r="B3" s="30" t="str">
        <f>+CONCATENATE('Poc. strana'!$A$15," ",'Poc. strana'!$C$15)</f>
        <v xml:space="preserve">Назив енергетског субјекта: </v>
      </c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23" t="s">
        <v>92</v>
      </c>
      <c r="AT3" s="23" t="s">
        <v>59</v>
      </c>
      <c r="AU3" s="23" t="s">
        <v>98</v>
      </c>
      <c r="AV3" s="28" t="s">
        <v>29</v>
      </c>
      <c r="AW3" s="29" t="s">
        <v>65</v>
      </c>
      <c r="AX3" s="23" t="s">
        <v>110</v>
      </c>
      <c r="AY3" s="29" t="s">
        <v>37</v>
      </c>
      <c r="AZ3" s="28" t="s">
        <v>34</v>
      </c>
      <c r="BA3" s="28" t="s">
        <v>121</v>
      </c>
      <c r="BB3" s="28" t="s">
        <v>127</v>
      </c>
      <c r="BC3" s="28" t="s">
        <v>47</v>
      </c>
      <c r="BE3" s="31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CH3" s="31"/>
      <c r="CI3" s="31"/>
      <c r="CJ3" s="31"/>
    </row>
    <row r="4" spans="1:88" s="29" customFormat="1" ht="15" customHeight="1" x14ac:dyDescent="0.2">
      <c r="A4" s="26"/>
      <c r="B4" s="32" t="str">
        <f>+CONCATENATE('Poc. strana'!$A$29," ",'Poc. strana'!$C$29)</f>
        <v xml:space="preserve">Датум обраде: 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S4" s="29" t="s">
        <v>36</v>
      </c>
      <c r="AT4" s="23" t="s">
        <v>60</v>
      </c>
      <c r="AU4" s="23" t="s">
        <v>99</v>
      </c>
      <c r="AV4" s="29" t="s">
        <v>115</v>
      </c>
      <c r="AW4" s="29" t="s">
        <v>66</v>
      </c>
      <c r="AX4" s="23" t="s">
        <v>111</v>
      </c>
      <c r="AY4" s="29" t="s">
        <v>38</v>
      </c>
      <c r="AZ4" s="28" t="s">
        <v>35</v>
      </c>
      <c r="BA4" s="28" t="s">
        <v>122</v>
      </c>
      <c r="BB4" s="28" t="s">
        <v>54</v>
      </c>
      <c r="BC4" s="28" t="s">
        <v>48</v>
      </c>
    </row>
    <row r="5" spans="1:88" s="29" customFormat="1" ht="25.5" customHeight="1" x14ac:dyDescent="0.2">
      <c r="A5" s="26"/>
      <c r="B5" s="30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  <c r="O5" s="27"/>
      <c r="P5" s="27"/>
      <c r="Q5" s="27"/>
      <c r="R5" s="27"/>
      <c r="S5" s="27"/>
      <c r="T5" s="27"/>
      <c r="U5" s="27"/>
      <c r="V5" s="27"/>
      <c r="W5" s="27"/>
      <c r="X5" s="27"/>
      <c r="Y5" s="27"/>
      <c r="Z5" s="27"/>
      <c r="AA5" s="27"/>
      <c r="AB5" s="27"/>
      <c r="AC5" s="27"/>
      <c r="AD5" s="27"/>
      <c r="AM5" s="24"/>
      <c r="AS5" s="31" t="s">
        <v>82</v>
      </c>
      <c r="AT5" s="23" t="s">
        <v>129</v>
      </c>
      <c r="AU5" s="23" t="s">
        <v>100</v>
      </c>
      <c r="AW5" s="29" t="s">
        <v>67</v>
      </c>
      <c r="AX5" s="23" t="s">
        <v>88</v>
      </c>
      <c r="AY5" s="29" t="s">
        <v>39</v>
      </c>
      <c r="AZ5" s="23" t="s">
        <v>56</v>
      </c>
      <c r="BA5" s="28" t="s">
        <v>123</v>
      </c>
      <c r="BB5" s="96" t="s">
        <v>55</v>
      </c>
      <c r="BC5" s="28" t="s">
        <v>116</v>
      </c>
    </row>
    <row r="6" spans="1:88" s="34" customFormat="1" ht="15" customHeight="1" x14ac:dyDescent="0.2">
      <c r="A6" s="26"/>
      <c r="B6" s="33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  <c r="AC6" s="27"/>
      <c r="AD6" s="27"/>
      <c r="AE6" s="29"/>
      <c r="AF6" s="29"/>
      <c r="AG6" s="29"/>
      <c r="AH6" s="29"/>
      <c r="AS6" s="34" t="s">
        <v>83</v>
      </c>
      <c r="AU6" s="23" t="s">
        <v>101</v>
      </c>
      <c r="AV6" s="28"/>
      <c r="AW6" s="29" t="s">
        <v>93</v>
      </c>
      <c r="AX6" s="23" t="s">
        <v>89</v>
      </c>
      <c r="AY6" s="34" t="s">
        <v>40</v>
      </c>
      <c r="AZ6" s="95"/>
      <c r="BA6" s="28" t="s">
        <v>124</v>
      </c>
      <c r="BB6" s="28" t="s">
        <v>49</v>
      </c>
      <c r="BC6" s="28" t="s">
        <v>117</v>
      </c>
    </row>
    <row r="7" spans="1:88" ht="15" customHeight="1" x14ac:dyDescent="0.25">
      <c r="B7" s="122" t="str">
        <f>+"Табела: ЕЕT-3.1 ПОДАЦИ О РЕАЛИЗАЦИЈИ ИНВЕСТИЦИЈА У "&amp;'Poc. strana'!C19&amp;". ГОДИНИ"</f>
        <v>Табела: ЕЕT-3.1 ПОДАЦИ О РЕАЛИЗАЦИЈИ ИНВЕСТИЦИЈА У 2018. ГОДИНИ</v>
      </c>
      <c r="C7" s="122"/>
      <c r="D7" s="122"/>
      <c r="E7" s="122"/>
      <c r="F7" s="122"/>
      <c r="G7" s="122"/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  <c r="AE7" s="122"/>
      <c r="AF7" s="122"/>
      <c r="AG7" s="122"/>
      <c r="AH7" s="122"/>
      <c r="AI7" s="122"/>
      <c r="AJ7" s="122"/>
      <c r="AK7" s="122"/>
      <c r="AL7" s="122"/>
      <c r="AM7" s="122"/>
      <c r="AN7" s="122"/>
      <c r="AS7" s="34" t="s">
        <v>130</v>
      </c>
      <c r="AU7" s="23" t="s">
        <v>102</v>
      </c>
      <c r="AW7" s="29" t="s">
        <v>94</v>
      </c>
      <c r="AX7" s="23" t="s">
        <v>112</v>
      </c>
      <c r="AY7" s="28" t="s">
        <v>41</v>
      </c>
      <c r="BA7" s="28" t="s">
        <v>125</v>
      </c>
      <c r="BC7" s="28" t="s">
        <v>118</v>
      </c>
    </row>
    <row r="8" spans="1:88" ht="15" customHeight="1" x14ac:dyDescent="0.2"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6"/>
      <c r="AJ8" s="36"/>
      <c r="AK8" s="36"/>
      <c r="AL8" s="36"/>
      <c r="AU8" s="23" t="s">
        <v>128</v>
      </c>
      <c r="AW8" s="29" t="s">
        <v>95</v>
      </c>
      <c r="AX8" s="23" t="s">
        <v>90</v>
      </c>
      <c r="AY8" s="28" t="s">
        <v>42</v>
      </c>
      <c r="BA8" s="28" t="s">
        <v>126</v>
      </c>
      <c r="BC8" s="28" t="s">
        <v>119</v>
      </c>
    </row>
    <row r="9" spans="1:88" ht="15" customHeight="1" thickBot="1" x14ac:dyDescent="0.25"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6"/>
      <c r="AJ9" s="36"/>
      <c r="AK9" s="36"/>
      <c r="AL9" s="36"/>
      <c r="AW9" s="24"/>
      <c r="AX9" s="23" t="s">
        <v>113</v>
      </c>
      <c r="AY9" s="28" t="s">
        <v>43</v>
      </c>
      <c r="AZ9" s="24"/>
      <c r="BA9" s="28" t="s">
        <v>127</v>
      </c>
      <c r="BB9" s="24"/>
      <c r="BC9" s="28" t="s">
        <v>120</v>
      </c>
    </row>
    <row r="10" spans="1:88" ht="24.75" customHeight="1" thickTop="1" x14ac:dyDescent="0.2">
      <c r="B10" s="123" t="s">
        <v>0</v>
      </c>
      <c r="C10" s="115" t="s">
        <v>77</v>
      </c>
      <c r="D10" s="115" t="s">
        <v>78</v>
      </c>
      <c r="E10" s="115" t="s">
        <v>76</v>
      </c>
      <c r="F10" s="120" t="s">
        <v>62</v>
      </c>
      <c r="G10" s="115" t="s">
        <v>81</v>
      </c>
      <c r="H10" s="115" t="s">
        <v>30</v>
      </c>
      <c r="I10" s="115" t="s">
        <v>57</v>
      </c>
      <c r="J10" s="115" t="s">
        <v>84</v>
      </c>
      <c r="K10" s="115" t="s">
        <v>70</v>
      </c>
      <c r="L10" s="115" t="s">
        <v>71</v>
      </c>
      <c r="M10" s="115" t="s">
        <v>61</v>
      </c>
      <c r="N10" s="115" t="s">
        <v>27</v>
      </c>
      <c r="O10" s="115" t="s">
        <v>31</v>
      </c>
      <c r="P10" s="115" t="s">
        <v>85</v>
      </c>
      <c r="Q10" s="115" t="s">
        <v>137</v>
      </c>
      <c r="R10" s="115" t="s">
        <v>72</v>
      </c>
      <c r="S10" s="115" t="s">
        <v>73</v>
      </c>
      <c r="T10" s="115" t="s">
        <v>32</v>
      </c>
      <c r="U10" s="113" t="s">
        <v>50</v>
      </c>
      <c r="V10" s="113" t="s">
        <v>52</v>
      </c>
      <c r="W10" s="113" t="s">
        <v>45</v>
      </c>
      <c r="X10" s="115" t="s">
        <v>86</v>
      </c>
      <c r="Y10" s="115" t="s">
        <v>107</v>
      </c>
      <c r="Z10" s="115" t="s">
        <v>87</v>
      </c>
      <c r="AA10" s="113" t="str">
        <f>+CONCATENATE("Кумулативно уложено до ",'Poc. strana'!$C$19,". године")</f>
        <v>Кумулативно уложено до 2018. године</v>
      </c>
      <c r="AB10" s="113" t="str">
        <f>+CONCATENATE("Планирана вредност улагања у ",'Poc. strana'!$C$19,". години")</f>
        <v>Планирана вредност улагања у 2018. години</v>
      </c>
      <c r="AC10" s="117" t="str">
        <f>+CONCATENATE("Извори финансирања остварених улагања у ",'Poc. strana'!$C$19,". години ")</f>
        <v xml:space="preserve">Извори финансирања остварених улагања у 2018. години </v>
      </c>
      <c r="AD10" s="118"/>
      <c r="AE10" s="118"/>
      <c r="AF10" s="118"/>
      <c r="AG10" s="118"/>
      <c r="AH10" s="118"/>
      <c r="AI10" s="119"/>
      <c r="AJ10" s="115" t="s">
        <v>144</v>
      </c>
      <c r="AK10" s="115" t="s">
        <v>145</v>
      </c>
      <c r="AL10" s="115" t="s">
        <v>146</v>
      </c>
      <c r="AM10" s="113" t="str">
        <f>+CONCATENATE("Проценат реализације планираних инвестиција у ",'Poc. strana'!$C$19,". години"," 
(33)/(26)")</f>
        <v>Проценат реализације планираних инвестиција у 2018. години 
(33)/(26)</v>
      </c>
      <c r="AN10" s="111" t="str">
        <f>+CONCATENATE("Образложење за одступање у ",'Poc. strana'!$C$19,". години"," (колона (37))")</f>
        <v>Образложење за одступање у 2018. години (колона (37))</v>
      </c>
      <c r="AO10" s="24"/>
      <c r="AP10" s="24"/>
      <c r="AQ10" s="24"/>
      <c r="AR10" s="24"/>
      <c r="AS10" s="24"/>
      <c r="AT10" s="24"/>
      <c r="AU10" s="24"/>
      <c r="AV10" s="24"/>
      <c r="AW10" s="24"/>
      <c r="AX10" s="28" t="s">
        <v>114</v>
      </c>
      <c r="AZ10" s="24"/>
      <c r="BA10" s="28" t="s">
        <v>148</v>
      </c>
      <c r="BB10" s="24"/>
      <c r="BC10" s="28" t="s">
        <v>49</v>
      </c>
      <c r="BE10" s="24"/>
      <c r="BF10" s="24"/>
      <c r="BG10" s="24"/>
      <c r="BH10" s="24"/>
      <c r="BI10" s="24"/>
      <c r="BJ10" s="24"/>
      <c r="BK10" s="24"/>
      <c r="BL10" s="24"/>
      <c r="BM10" s="24"/>
      <c r="BN10" s="24"/>
      <c r="BO10" s="24"/>
      <c r="BP10" s="24"/>
      <c r="BQ10" s="24"/>
      <c r="BR10" s="24"/>
      <c r="BS10" s="24"/>
      <c r="BT10" s="24"/>
      <c r="BU10" s="24"/>
    </row>
    <row r="11" spans="1:88" ht="42.75" customHeight="1" x14ac:dyDescent="0.2">
      <c r="B11" s="124"/>
      <c r="C11" s="116"/>
      <c r="D11" s="116"/>
      <c r="E11" s="116"/>
      <c r="F11" s="121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4"/>
      <c r="V11" s="114"/>
      <c r="W11" s="114"/>
      <c r="X11" s="116"/>
      <c r="Y11" s="116"/>
      <c r="Z11" s="116"/>
      <c r="AA11" s="114"/>
      <c r="AB11" s="114"/>
      <c r="AC11" s="37" t="s">
        <v>13</v>
      </c>
      <c r="AD11" s="37" t="s">
        <v>14</v>
      </c>
      <c r="AE11" s="37" t="s">
        <v>15</v>
      </c>
      <c r="AF11" s="38" t="s">
        <v>69</v>
      </c>
      <c r="AG11" s="37" t="s">
        <v>16</v>
      </c>
      <c r="AH11" s="37" t="s">
        <v>17</v>
      </c>
      <c r="AI11" s="39" t="s">
        <v>108</v>
      </c>
      <c r="AJ11" s="116"/>
      <c r="AK11" s="116"/>
      <c r="AL11" s="116"/>
      <c r="AM11" s="114"/>
      <c r="AN11" s="112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Z11" s="24"/>
      <c r="BA11" s="28" t="s">
        <v>49</v>
      </c>
      <c r="BB11" s="24"/>
      <c r="BC11" s="24"/>
      <c r="BE11" s="24"/>
      <c r="BF11" s="24"/>
      <c r="BG11" s="24"/>
      <c r="BH11" s="24"/>
      <c r="BI11" s="24"/>
      <c r="BJ11" s="24"/>
      <c r="BK11" s="24"/>
      <c r="BL11" s="24"/>
      <c r="BM11" s="24"/>
      <c r="BN11" s="24"/>
      <c r="BO11" s="24"/>
      <c r="BP11" s="24"/>
      <c r="BQ11" s="24"/>
      <c r="BR11" s="24"/>
      <c r="BS11" s="24"/>
      <c r="BT11" s="24"/>
      <c r="BU11" s="24"/>
    </row>
    <row r="12" spans="1:88" ht="24.95" customHeight="1" x14ac:dyDescent="0.2">
      <c r="B12" s="40"/>
      <c r="C12" s="41"/>
      <c r="D12" s="41"/>
      <c r="E12" s="41"/>
      <c r="F12" s="41"/>
      <c r="G12" s="41"/>
      <c r="H12" s="41"/>
      <c r="I12" s="41"/>
      <c r="J12" s="41"/>
      <c r="K12" s="41" t="s">
        <v>63</v>
      </c>
      <c r="L12" s="41" t="s">
        <v>64</v>
      </c>
      <c r="M12" s="41" t="s">
        <v>68</v>
      </c>
      <c r="N12" s="41"/>
      <c r="O12" s="41"/>
      <c r="P12" s="41"/>
      <c r="Q12" s="41"/>
      <c r="R12" s="41" t="s">
        <v>63</v>
      </c>
      <c r="S12" s="41" t="s">
        <v>64</v>
      </c>
      <c r="T12" s="41"/>
      <c r="U12" s="37"/>
      <c r="V12" s="37"/>
      <c r="W12" s="37"/>
      <c r="X12" s="41"/>
      <c r="Y12" s="41"/>
      <c r="Z12" s="41" t="s">
        <v>103</v>
      </c>
      <c r="AA12" s="41" t="s">
        <v>103</v>
      </c>
      <c r="AB12" s="41" t="s">
        <v>103</v>
      </c>
      <c r="AC12" s="41" t="s">
        <v>103</v>
      </c>
      <c r="AD12" s="41" t="s">
        <v>103</v>
      </c>
      <c r="AE12" s="41" t="s">
        <v>103</v>
      </c>
      <c r="AF12" s="41" t="s">
        <v>103</v>
      </c>
      <c r="AG12" s="41" t="s">
        <v>103</v>
      </c>
      <c r="AH12" s="41" t="s">
        <v>103</v>
      </c>
      <c r="AI12" s="41" t="s">
        <v>103</v>
      </c>
      <c r="AJ12" s="41" t="s">
        <v>104</v>
      </c>
      <c r="AK12" s="41" t="s">
        <v>75</v>
      </c>
      <c r="AL12" s="41" t="s">
        <v>12</v>
      </c>
      <c r="AM12" s="41" t="s">
        <v>12</v>
      </c>
      <c r="AN12" s="42"/>
      <c r="AO12" s="24"/>
      <c r="AP12" s="24"/>
      <c r="AQ12" s="24"/>
      <c r="AR12" s="24"/>
      <c r="AS12" s="24"/>
      <c r="AT12" s="24"/>
      <c r="AU12" s="24"/>
      <c r="AV12" s="24"/>
      <c r="AW12" s="24"/>
      <c r="AX12" s="25"/>
      <c r="AY12" s="24"/>
      <c r="AZ12" s="24"/>
      <c r="BA12" s="24"/>
      <c r="BB12" s="24"/>
      <c r="BC12" s="24"/>
      <c r="BE12" s="24"/>
      <c r="BF12" s="24"/>
      <c r="BG12" s="24"/>
      <c r="BH12" s="24"/>
      <c r="BI12" s="24"/>
      <c r="BJ12" s="24"/>
      <c r="BK12" s="24"/>
      <c r="BL12" s="24"/>
      <c r="BM12" s="24"/>
      <c r="BN12" s="24"/>
      <c r="BO12" s="24"/>
      <c r="BP12" s="24"/>
      <c r="BQ12" s="24"/>
      <c r="BR12" s="24"/>
      <c r="BS12" s="24"/>
      <c r="BT12" s="24"/>
      <c r="BU12" s="24"/>
    </row>
    <row r="13" spans="1:88" ht="24.95" customHeight="1" x14ac:dyDescent="0.2">
      <c r="B13" s="43"/>
      <c r="C13" s="44" t="str">
        <f>+CONCATENATE("(1)")</f>
        <v>(1)</v>
      </c>
      <c r="D13" s="44" t="s">
        <v>79</v>
      </c>
      <c r="E13" s="44" t="s">
        <v>80</v>
      </c>
      <c r="F13" s="44" t="str">
        <f>+CONCATENATE("(4)")</f>
        <v>(4)</v>
      </c>
      <c r="G13" s="44" t="str">
        <f>+CONCATENATE("(5)")</f>
        <v>(5)</v>
      </c>
      <c r="H13" s="44" t="str">
        <f>+CONCATENATE("(6)")</f>
        <v>(6)</v>
      </c>
      <c r="I13" s="44" t="str">
        <f>+CONCATENATE("(7)")</f>
        <v>(7)</v>
      </c>
      <c r="J13" s="44" t="str">
        <f>+CONCATENATE("(8)")</f>
        <v>(8)</v>
      </c>
      <c r="K13" s="44" t="str">
        <f>+CONCATENATE("(9)")</f>
        <v>(9)</v>
      </c>
      <c r="L13" s="44" t="str">
        <f>+CONCATENATE("(10)")</f>
        <v>(10)</v>
      </c>
      <c r="M13" s="44" t="str">
        <f>+CONCATENATE("(11)")</f>
        <v>(11)</v>
      </c>
      <c r="N13" s="44" t="str">
        <f>+CONCATENATE("(12)")</f>
        <v>(12)</v>
      </c>
      <c r="O13" s="44" t="str">
        <f>+CONCATENATE("(13)")</f>
        <v>(13)</v>
      </c>
      <c r="P13" s="44" t="s">
        <v>139</v>
      </c>
      <c r="Q13" s="44" t="str">
        <f>+CONCATENATE("(15)")</f>
        <v>(15)</v>
      </c>
      <c r="R13" s="44" t="str">
        <f>+CONCATENATE("(16)")</f>
        <v>(16)</v>
      </c>
      <c r="S13" s="44" t="str">
        <f>+CONCATENATE("(17)")</f>
        <v>(17)</v>
      </c>
      <c r="T13" s="44" t="str">
        <f>+CONCATENATE("(18)")</f>
        <v>(18)</v>
      </c>
      <c r="U13" s="44" t="str">
        <f>+CONCATENATE("(19)")</f>
        <v>(19)</v>
      </c>
      <c r="V13" s="44" t="str">
        <f>+CONCATENATE("(20)")</f>
        <v>(20)</v>
      </c>
      <c r="W13" s="44" t="str">
        <f>+CONCATENATE("(21)")</f>
        <v>(21)</v>
      </c>
      <c r="X13" s="44" t="str">
        <f>+CONCATENATE("(22)")</f>
        <v>(22)</v>
      </c>
      <c r="Y13" s="44" t="str">
        <f>+CONCATENATE("(23)")</f>
        <v>(23)</v>
      </c>
      <c r="Z13" s="44" t="str">
        <f>+CONCATENATE("(24)")</f>
        <v>(24)</v>
      </c>
      <c r="AA13" s="44" t="str">
        <f>+CONCATENATE("(25)")</f>
        <v>(25)</v>
      </c>
      <c r="AB13" s="44" t="str">
        <f>+CONCATENATE("(26)")</f>
        <v>(26)</v>
      </c>
      <c r="AC13" s="44" t="str">
        <f>+CONCATENATE("(27)")</f>
        <v>(27)</v>
      </c>
      <c r="AD13" s="44" t="str">
        <f>+CONCATENATE("(28)")</f>
        <v>(28)</v>
      </c>
      <c r="AE13" s="44" t="str">
        <f>+CONCATENATE("(29)")</f>
        <v>(29)</v>
      </c>
      <c r="AF13" s="44" t="str">
        <f>+CONCATENATE("(30)")</f>
        <v>(30)</v>
      </c>
      <c r="AG13" s="44" t="str">
        <f>+CONCATENATE("(31)")</f>
        <v>(31)</v>
      </c>
      <c r="AH13" s="44" t="str">
        <f>+CONCATENATE("(32)")</f>
        <v>(32)</v>
      </c>
      <c r="AI13" s="44" t="str">
        <f>+CONCATENATE("(33)")</f>
        <v>(33)</v>
      </c>
      <c r="AJ13" s="44" t="str">
        <f>+CONCATENATE("(34)")</f>
        <v>(34)</v>
      </c>
      <c r="AK13" s="44" t="str">
        <f>+CONCATENATE("(35)")</f>
        <v>(35)</v>
      </c>
      <c r="AL13" s="44" t="str">
        <f>+CONCATENATE("(36)")</f>
        <v>(36)</v>
      </c>
      <c r="AM13" s="41" t="str">
        <f>+CONCATENATE("(37)")</f>
        <v>(37)</v>
      </c>
      <c r="AN13" s="41" t="s">
        <v>138</v>
      </c>
      <c r="AO13" s="97"/>
      <c r="AP13" s="24"/>
      <c r="AQ13" s="24"/>
      <c r="AR13" s="24"/>
      <c r="AS13" s="24"/>
      <c r="AT13" s="24"/>
      <c r="AU13" s="24"/>
      <c r="AV13" s="24"/>
      <c r="AW13" s="24"/>
      <c r="AX13" s="23"/>
      <c r="AY13" s="24"/>
      <c r="AZ13" s="24"/>
      <c r="BA13" s="24"/>
      <c r="BB13" s="24"/>
      <c r="BC13" s="24"/>
      <c r="BE13" s="24"/>
      <c r="BF13" s="24"/>
      <c r="BG13" s="24"/>
      <c r="BH13" s="24"/>
      <c r="BI13" s="24"/>
      <c r="BJ13" s="24"/>
      <c r="BK13" s="24"/>
      <c r="BL13" s="24"/>
      <c r="BM13" s="24"/>
      <c r="BN13" s="24"/>
      <c r="BO13" s="24"/>
      <c r="BP13" s="24"/>
      <c r="BQ13" s="24"/>
      <c r="BR13" s="24"/>
      <c r="BS13" s="24"/>
      <c r="BT13" s="24"/>
      <c r="BU13" s="24"/>
    </row>
    <row r="14" spans="1:88" ht="24.95" customHeight="1" x14ac:dyDescent="0.2">
      <c r="B14" s="45">
        <v>1</v>
      </c>
      <c r="C14" s="46"/>
      <c r="D14" s="47"/>
      <c r="E14" s="47"/>
      <c r="F14" s="47"/>
      <c r="G14" s="47"/>
      <c r="H14" s="47"/>
      <c r="I14" s="47"/>
      <c r="J14" s="47"/>
      <c r="K14" s="48"/>
      <c r="L14" s="48"/>
      <c r="M14" s="49"/>
      <c r="N14" s="47"/>
      <c r="O14" s="47"/>
      <c r="P14" s="47"/>
      <c r="Q14" s="47"/>
      <c r="R14" s="47"/>
      <c r="S14" s="47"/>
      <c r="T14" s="47"/>
      <c r="U14" s="48"/>
      <c r="V14" s="48"/>
      <c r="W14" s="48"/>
      <c r="X14" s="47"/>
      <c r="Y14" s="47"/>
      <c r="Z14" s="48"/>
      <c r="AA14" s="48"/>
      <c r="AB14" s="48"/>
      <c r="AC14" s="50"/>
      <c r="AD14" s="51"/>
      <c r="AE14" s="50"/>
      <c r="AF14" s="50"/>
      <c r="AG14" s="50"/>
      <c r="AH14" s="50"/>
      <c r="AI14" s="52">
        <f>SUM(AC14:AH14)</f>
        <v>0</v>
      </c>
      <c r="AJ14" s="53">
        <f t="shared" ref="AJ14:AJ34" si="0">IF(K14=0,0,Z14/K14)</f>
        <v>0</v>
      </c>
      <c r="AK14" s="53">
        <f t="shared" ref="AK14:AK34" si="1">IF(L14=0,0,Z14/L14)</f>
        <v>0</v>
      </c>
      <c r="AL14" s="54">
        <f>IF(Z14=0,,(AA14+AI14)/Z14)</f>
        <v>0</v>
      </c>
      <c r="AM14" s="54">
        <f>IF(AB14=0,,AI14/AB14)</f>
        <v>0</v>
      </c>
      <c r="AN14" s="55"/>
      <c r="AO14" s="24"/>
      <c r="AP14" s="24"/>
      <c r="AQ14" s="24"/>
      <c r="AR14" s="24"/>
      <c r="AS14" s="24"/>
      <c r="AT14" s="24"/>
      <c r="AU14" s="24"/>
      <c r="AV14" s="24"/>
      <c r="AW14" s="24"/>
      <c r="AX14" s="23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4"/>
      <c r="BJ14" s="24"/>
      <c r="BK14" s="24"/>
      <c r="BL14" s="24"/>
      <c r="BM14" s="24"/>
      <c r="BN14" s="24"/>
      <c r="BO14" s="24"/>
      <c r="BP14" s="24"/>
      <c r="BQ14" s="24"/>
      <c r="BR14" s="24"/>
      <c r="BS14" s="24"/>
      <c r="BT14" s="24"/>
      <c r="BU14" s="24"/>
    </row>
    <row r="15" spans="1:88" ht="24.95" customHeight="1" x14ac:dyDescent="0.2">
      <c r="B15" s="56">
        <v>2</v>
      </c>
      <c r="C15" s="57"/>
      <c r="D15" s="57"/>
      <c r="E15" s="57"/>
      <c r="F15" s="57"/>
      <c r="G15" s="57"/>
      <c r="H15" s="57"/>
      <c r="I15" s="57"/>
      <c r="J15" s="57"/>
      <c r="K15" s="58"/>
      <c r="L15" s="58"/>
      <c r="M15" s="58"/>
      <c r="N15" s="57"/>
      <c r="O15" s="57"/>
      <c r="P15" s="57"/>
      <c r="Q15" s="57"/>
      <c r="R15" s="57"/>
      <c r="S15" s="57"/>
      <c r="T15" s="57"/>
      <c r="U15" s="59"/>
      <c r="V15" s="59"/>
      <c r="W15" s="59"/>
      <c r="X15" s="57"/>
      <c r="Y15" s="57"/>
      <c r="Z15" s="58"/>
      <c r="AA15" s="58"/>
      <c r="AB15" s="58"/>
      <c r="AC15" s="59"/>
      <c r="AD15" s="60"/>
      <c r="AE15" s="59"/>
      <c r="AF15" s="59"/>
      <c r="AG15" s="59"/>
      <c r="AH15" s="59"/>
      <c r="AI15" s="61">
        <f t="shared" ref="AI15:AI32" si="2">SUM(AC15:AH15)</f>
        <v>0</v>
      </c>
      <c r="AJ15" s="62">
        <f t="shared" si="0"/>
        <v>0</v>
      </c>
      <c r="AK15" s="62">
        <f t="shared" si="1"/>
        <v>0</v>
      </c>
      <c r="AL15" s="63">
        <f t="shared" ref="AL15:AL34" si="3">IF(Z15=0,,(AA15+AI15)/Z15)</f>
        <v>0</v>
      </c>
      <c r="AM15" s="63">
        <f t="shared" ref="AM15:AM34" si="4">IF(AB15=0,,AI15/AB15)</f>
        <v>0</v>
      </c>
      <c r="AN15" s="64"/>
      <c r="AO15" s="24"/>
      <c r="AP15" s="24"/>
      <c r="AQ15" s="24"/>
      <c r="AR15" s="24"/>
      <c r="AS15" s="24"/>
      <c r="AT15" s="24"/>
      <c r="AU15" s="24"/>
      <c r="AV15" s="24"/>
      <c r="AW15" s="24"/>
      <c r="AX15" s="23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4"/>
      <c r="BK15" s="24"/>
      <c r="BL15" s="24"/>
      <c r="BM15" s="24"/>
      <c r="BN15" s="24"/>
      <c r="BO15" s="24"/>
      <c r="BP15" s="24"/>
      <c r="BQ15" s="24"/>
      <c r="BR15" s="24"/>
      <c r="BS15" s="24"/>
      <c r="BT15" s="24"/>
      <c r="BU15" s="24"/>
    </row>
    <row r="16" spans="1:88" ht="24.95" customHeight="1" x14ac:dyDescent="0.2">
      <c r="B16" s="56">
        <v>3</v>
      </c>
      <c r="C16" s="57"/>
      <c r="D16" s="57"/>
      <c r="E16" s="57"/>
      <c r="F16" s="57"/>
      <c r="G16" s="57"/>
      <c r="H16" s="57"/>
      <c r="I16" s="57"/>
      <c r="J16" s="57"/>
      <c r="K16" s="58"/>
      <c r="L16" s="58"/>
      <c r="M16" s="58"/>
      <c r="N16" s="57"/>
      <c r="O16" s="57"/>
      <c r="P16" s="57"/>
      <c r="Q16" s="57"/>
      <c r="R16" s="57"/>
      <c r="S16" s="57"/>
      <c r="T16" s="57"/>
      <c r="U16" s="59"/>
      <c r="V16" s="59"/>
      <c r="W16" s="59"/>
      <c r="X16" s="57"/>
      <c r="Y16" s="57"/>
      <c r="Z16" s="58"/>
      <c r="AA16" s="58"/>
      <c r="AB16" s="58"/>
      <c r="AC16" s="59"/>
      <c r="AD16" s="60"/>
      <c r="AE16" s="59"/>
      <c r="AF16" s="59"/>
      <c r="AG16" s="59"/>
      <c r="AH16" s="59"/>
      <c r="AI16" s="61">
        <f t="shared" si="2"/>
        <v>0</v>
      </c>
      <c r="AJ16" s="62">
        <f t="shared" si="0"/>
        <v>0</v>
      </c>
      <c r="AK16" s="62">
        <f t="shared" si="1"/>
        <v>0</v>
      </c>
      <c r="AL16" s="63">
        <f t="shared" si="3"/>
        <v>0</v>
      </c>
      <c r="AM16" s="63">
        <f t="shared" si="4"/>
        <v>0</v>
      </c>
      <c r="AN16" s="64"/>
      <c r="AO16" s="24"/>
      <c r="AP16" s="24"/>
      <c r="AQ16" s="24"/>
      <c r="AR16" s="24"/>
      <c r="AS16" s="24"/>
      <c r="AT16" s="24"/>
      <c r="AU16" s="24"/>
      <c r="AV16" s="24"/>
      <c r="AW16" s="24"/>
      <c r="AX16" s="23"/>
      <c r="AY16" s="24"/>
      <c r="AZ16" s="24"/>
      <c r="BA16" s="24"/>
      <c r="BB16" s="24"/>
      <c r="BC16" s="24"/>
      <c r="BD16" s="24"/>
      <c r="BE16" s="24"/>
      <c r="BF16" s="24"/>
      <c r="BG16" s="24"/>
      <c r="BH16" s="24"/>
      <c r="BI16" s="24"/>
      <c r="BJ16" s="24"/>
      <c r="BK16" s="24"/>
      <c r="BL16" s="24"/>
      <c r="BM16" s="24"/>
      <c r="BN16" s="24"/>
      <c r="BO16" s="24"/>
      <c r="BP16" s="24"/>
      <c r="BQ16" s="24"/>
      <c r="BR16" s="24"/>
      <c r="BS16" s="24"/>
      <c r="BT16" s="24"/>
      <c r="BU16" s="24"/>
    </row>
    <row r="17" spans="2:73" ht="24.95" customHeight="1" x14ac:dyDescent="0.2">
      <c r="B17" s="56">
        <v>4</v>
      </c>
      <c r="C17" s="57"/>
      <c r="D17" s="57"/>
      <c r="E17" s="57"/>
      <c r="F17" s="57"/>
      <c r="G17" s="57"/>
      <c r="H17" s="57"/>
      <c r="I17" s="57"/>
      <c r="J17" s="57"/>
      <c r="K17" s="58"/>
      <c r="L17" s="58"/>
      <c r="M17" s="58"/>
      <c r="N17" s="57"/>
      <c r="O17" s="57"/>
      <c r="P17" s="57"/>
      <c r="Q17" s="57"/>
      <c r="R17" s="57"/>
      <c r="S17" s="57"/>
      <c r="T17" s="57"/>
      <c r="U17" s="59"/>
      <c r="V17" s="59"/>
      <c r="W17" s="59"/>
      <c r="X17" s="57"/>
      <c r="Y17" s="57"/>
      <c r="Z17" s="58"/>
      <c r="AA17" s="58"/>
      <c r="AB17" s="58"/>
      <c r="AC17" s="59"/>
      <c r="AD17" s="60"/>
      <c r="AE17" s="59"/>
      <c r="AF17" s="59"/>
      <c r="AG17" s="59"/>
      <c r="AH17" s="59"/>
      <c r="AI17" s="61">
        <f t="shared" si="2"/>
        <v>0</v>
      </c>
      <c r="AJ17" s="62">
        <f t="shared" si="0"/>
        <v>0</v>
      </c>
      <c r="AK17" s="62">
        <f t="shared" si="1"/>
        <v>0</v>
      </c>
      <c r="AL17" s="63">
        <f t="shared" si="3"/>
        <v>0</v>
      </c>
      <c r="AM17" s="63">
        <f t="shared" si="4"/>
        <v>0</v>
      </c>
      <c r="AN17" s="64"/>
      <c r="AO17" s="24"/>
      <c r="AP17" s="24"/>
      <c r="AQ17" s="24"/>
      <c r="AR17" s="24"/>
      <c r="AS17" s="24"/>
      <c r="AT17" s="24"/>
      <c r="AU17" s="24"/>
      <c r="AV17" s="24"/>
      <c r="AW17" s="24"/>
      <c r="AX17" s="23"/>
      <c r="AY17" s="24"/>
      <c r="AZ17" s="24"/>
      <c r="BA17" s="24"/>
      <c r="BB17" s="24"/>
      <c r="BC17" s="24"/>
      <c r="BD17" s="24"/>
      <c r="BE17" s="24"/>
      <c r="BF17" s="24"/>
      <c r="BG17" s="24"/>
      <c r="BH17" s="24"/>
      <c r="BI17" s="24"/>
      <c r="BJ17" s="24"/>
      <c r="BK17" s="24"/>
      <c r="BL17" s="24"/>
      <c r="BM17" s="24"/>
      <c r="BN17" s="24"/>
      <c r="BO17" s="24"/>
      <c r="BP17" s="24"/>
      <c r="BQ17" s="24"/>
      <c r="BR17" s="24"/>
      <c r="BS17" s="24"/>
      <c r="BT17" s="24"/>
      <c r="BU17" s="24"/>
    </row>
    <row r="18" spans="2:73" ht="24.95" customHeight="1" x14ac:dyDescent="0.2">
      <c r="B18" s="56">
        <v>5</v>
      </c>
      <c r="C18" s="57"/>
      <c r="D18" s="57"/>
      <c r="E18" s="57"/>
      <c r="F18" s="57"/>
      <c r="G18" s="57"/>
      <c r="H18" s="57"/>
      <c r="I18" s="57"/>
      <c r="J18" s="57"/>
      <c r="K18" s="58"/>
      <c r="L18" s="58"/>
      <c r="M18" s="58"/>
      <c r="N18" s="57"/>
      <c r="O18" s="57"/>
      <c r="P18" s="57"/>
      <c r="Q18" s="57"/>
      <c r="R18" s="57"/>
      <c r="S18" s="57"/>
      <c r="T18" s="57"/>
      <c r="U18" s="59"/>
      <c r="V18" s="59"/>
      <c r="W18" s="59"/>
      <c r="X18" s="57"/>
      <c r="Y18" s="57"/>
      <c r="Z18" s="58"/>
      <c r="AA18" s="58"/>
      <c r="AB18" s="58"/>
      <c r="AC18" s="59"/>
      <c r="AD18" s="60"/>
      <c r="AE18" s="59"/>
      <c r="AF18" s="59"/>
      <c r="AG18" s="59"/>
      <c r="AH18" s="59"/>
      <c r="AI18" s="61">
        <f t="shared" si="2"/>
        <v>0</v>
      </c>
      <c r="AJ18" s="62">
        <f t="shared" si="0"/>
        <v>0</v>
      </c>
      <c r="AK18" s="62">
        <f t="shared" si="1"/>
        <v>0</v>
      </c>
      <c r="AL18" s="63">
        <f t="shared" si="3"/>
        <v>0</v>
      </c>
      <c r="AM18" s="63">
        <f t="shared" si="4"/>
        <v>0</v>
      </c>
      <c r="AN18" s="64"/>
      <c r="AO18" s="24"/>
      <c r="AP18" s="24"/>
      <c r="AQ18" s="24"/>
      <c r="AR18" s="24"/>
      <c r="AS18" s="24"/>
      <c r="AT18" s="24"/>
      <c r="AU18" s="24"/>
      <c r="AV18" s="24"/>
      <c r="AW18" s="24"/>
      <c r="AX18" s="23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24"/>
      <c r="BN18" s="24"/>
      <c r="BO18" s="24"/>
      <c r="BP18" s="24"/>
      <c r="BQ18" s="24"/>
      <c r="BR18" s="24"/>
      <c r="BS18" s="24"/>
      <c r="BT18" s="24"/>
      <c r="BU18" s="24"/>
    </row>
    <row r="19" spans="2:73" ht="24.95" customHeight="1" x14ac:dyDescent="0.2">
      <c r="B19" s="56">
        <v>6</v>
      </c>
      <c r="C19" s="57"/>
      <c r="D19" s="57"/>
      <c r="E19" s="57"/>
      <c r="F19" s="57"/>
      <c r="G19" s="57"/>
      <c r="H19" s="57"/>
      <c r="I19" s="57"/>
      <c r="J19" s="57"/>
      <c r="K19" s="58"/>
      <c r="L19" s="58"/>
      <c r="M19" s="58"/>
      <c r="N19" s="57"/>
      <c r="O19" s="57"/>
      <c r="P19" s="57"/>
      <c r="Q19" s="57"/>
      <c r="R19" s="57"/>
      <c r="S19" s="57"/>
      <c r="T19" s="57"/>
      <c r="U19" s="59"/>
      <c r="V19" s="59"/>
      <c r="W19" s="59"/>
      <c r="X19" s="57"/>
      <c r="Y19" s="57"/>
      <c r="Z19" s="58"/>
      <c r="AA19" s="58"/>
      <c r="AB19" s="58"/>
      <c r="AC19" s="59"/>
      <c r="AD19" s="60"/>
      <c r="AE19" s="59"/>
      <c r="AF19" s="59"/>
      <c r="AG19" s="59"/>
      <c r="AH19" s="59"/>
      <c r="AI19" s="61">
        <f t="shared" si="2"/>
        <v>0</v>
      </c>
      <c r="AJ19" s="62">
        <f t="shared" si="0"/>
        <v>0</v>
      </c>
      <c r="AK19" s="62">
        <f t="shared" si="1"/>
        <v>0</v>
      </c>
      <c r="AL19" s="63">
        <f t="shared" si="3"/>
        <v>0</v>
      </c>
      <c r="AM19" s="63">
        <f t="shared" si="4"/>
        <v>0</v>
      </c>
      <c r="AN19" s="64"/>
      <c r="AO19" s="24"/>
      <c r="AP19" s="24"/>
      <c r="AQ19" s="24"/>
      <c r="AR19" s="24"/>
      <c r="AS19" s="24"/>
      <c r="AT19" s="24"/>
      <c r="AU19" s="24"/>
      <c r="AV19" s="24"/>
      <c r="AW19" s="24"/>
      <c r="AX19" s="23"/>
      <c r="AY19" s="24"/>
      <c r="AZ19" s="24"/>
      <c r="BA19" s="24"/>
      <c r="BB19" s="24"/>
      <c r="BC19" s="24"/>
      <c r="BD19" s="24"/>
      <c r="BE19" s="24"/>
      <c r="BF19" s="24"/>
      <c r="BG19" s="24"/>
      <c r="BH19" s="24"/>
      <c r="BI19" s="24"/>
      <c r="BJ19" s="24"/>
      <c r="BK19" s="24"/>
      <c r="BL19" s="24"/>
      <c r="BM19" s="24"/>
      <c r="BN19" s="24"/>
      <c r="BO19" s="24"/>
      <c r="BP19" s="24"/>
      <c r="BQ19" s="24"/>
      <c r="BR19" s="24"/>
      <c r="BS19" s="24"/>
      <c r="BT19" s="24"/>
      <c r="BU19" s="24"/>
    </row>
    <row r="20" spans="2:73" ht="24.95" customHeight="1" x14ac:dyDescent="0.2">
      <c r="B20" s="56">
        <v>7</v>
      </c>
      <c r="C20" s="57"/>
      <c r="D20" s="57"/>
      <c r="E20" s="57"/>
      <c r="F20" s="57"/>
      <c r="G20" s="57"/>
      <c r="H20" s="57"/>
      <c r="I20" s="57"/>
      <c r="J20" s="57"/>
      <c r="K20" s="58"/>
      <c r="L20" s="58"/>
      <c r="M20" s="58"/>
      <c r="N20" s="57"/>
      <c r="O20" s="57"/>
      <c r="P20" s="57"/>
      <c r="Q20" s="57"/>
      <c r="R20" s="57"/>
      <c r="S20" s="57"/>
      <c r="T20" s="57"/>
      <c r="U20" s="59"/>
      <c r="V20" s="59"/>
      <c r="W20" s="59"/>
      <c r="X20" s="57"/>
      <c r="Y20" s="57"/>
      <c r="Z20" s="58"/>
      <c r="AA20" s="58"/>
      <c r="AB20" s="58"/>
      <c r="AC20" s="59"/>
      <c r="AD20" s="60"/>
      <c r="AE20" s="59"/>
      <c r="AF20" s="59"/>
      <c r="AG20" s="59"/>
      <c r="AH20" s="59"/>
      <c r="AI20" s="61">
        <f t="shared" si="2"/>
        <v>0</v>
      </c>
      <c r="AJ20" s="62">
        <f t="shared" si="0"/>
        <v>0</v>
      </c>
      <c r="AK20" s="62">
        <f t="shared" si="1"/>
        <v>0</v>
      </c>
      <c r="AL20" s="63">
        <f t="shared" si="3"/>
        <v>0</v>
      </c>
      <c r="AM20" s="63">
        <f t="shared" si="4"/>
        <v>0</v>
      </c>
      <c r="AN20" s="64"/>
      <c r="AO20" s="24"/>
      <c r="AP20" s="24"/>
      <c r="AQ20" s="24"/>
      <c r="AR20" s="24"/>
      <c r="AS20" s="24"/>
      <c r="AT20" s="24"/>
      <c r="AU20" s="24"/>
      <c r="AV20" s="24"/>
      <c r="AW20" s="24"/>
      <c r="AX20" s="23"/>
      <c r="AY20" s="24"/>
      <c r="AZ20" s="24"/>
      <c r="BA20" s="24"/>
      <c r="BB20" s="24"/>
      <c r="BC20" s="24"/>
      <c r="BD20" s="24"/>
      <c r="BE20" s="24"/>
      <c r="BF20" s="24"/>
      <c r="BG20" s="24"/>
      <c r="BH20" s="24"/>
      <c r="BI20" s="24"/>
      <c r="BJ20" s="24"/>
      <c r="BK20" s="24"/>
      <c r="BL20" s="24"/>
      <c r="BM20" s="24"/>
      <c r="BN20" s="24"/>
      <c r="BO20" s="24"/>
      <c r="BP20" s="24"/>
      <c r="BQ20" s="24"/>
      <c r="BR20" s="24"/>
      <c r="BS20" s="24"/>
      <c r="BT20" s="24"/>
      <c r="BU20" s="24"/>
    </row>
    <row r="21" spans="2:73" ht="24.95" customHeight="1" x14ac:dyDescent="0.2">
      <c r="B21" s="56">
        <v>8</v>
      </c>
      <c r="C21" s="57"/>
      <c r="D21" s="57"/>
      <c r="E21" s="57"/>
      <c r="F21" s="57"/>
      <c r="G21" s="57"/>
      <c r="H21" s="57"/>
      <c r="I21" s="57"/>
      <c r="J21" s="57"/>
      <c r="K21" s="58"/>
      <c r="L21" s="58"/>
      <c r="M21" s="58"/>
      <c r="N21" s="57"/>
      <c r="O21" s="57"/>
      <c r="P21" s="57"/>
      <c r="Q21" s="57"/>
      <c r="R21" s="57"/>
      <c r="S21" s="57"/>
      <c r="T21" s="57"/>
      <c r="U21" s="59"/>
      <c r="V21" s="59"/>
      <c r="W21" s="59"/>
      <c r="X21" s="57"/>
      <c r="Y21" s="57"/>
      <c r="Z21" s="58"/>
      <c r="AA21" s="58"/>
      <c r="AB21" s="58"/>
      <c r="AC21" s="59"/>
      <c r="AD21" s="60"/>
      <c r="AE21" s="59"/>
      <c r="AF21" s="59"/>
      <c r="AG21" s="59"/>
      <c r="AH21" s="59"/>
      <c r="AI21" s="61">
        <f t="shared" si="2"/>
        <v>0</v>
      </c>
      <c r="AJ21" s="62">
        <f t="shared" si="0"/>
        <v>0</v>
      </c>
      <c r="AK21" s="62">
        <f t="shared" si="1"/>
        <v>0</v>
      </c>
      <c r="AL21" s="63">
        <f t="shared" si="3"/>
        <v>0</v>
      </c>
      <c r="AM21" s="63">
        <f t="shared" si="4"/>
        <v>0</v>
      </c>
      <c r="AN21" s="64"/>
      <c r="AO21" s="24"/>
      <c r="AP21" s="24"/>
      <c r="AQ21" s="24"/>
      <c r="AR21" s="24"/>
      <c r="AS21" s="24"/>
      <c r="AT21" s="24"/>
      <c r="AU21" s="24"/>
      <c r="AV21" s="24"/>
      <c r="AW21" s="24"/>
      <c r="AY21" s="24"/>
      <c r="AZ21" s="24"/>
      <c r="BA21" s="24"/>
      <c r="BB21" s="24"/>
      <c r="BC21" s="24"/>
      <c r="BD21" s="24"/>
      <c r="BE21" s="24"/>
      <c r="BF21" s="24"/>
      <c r="BG21" s="24"/>
      <c r="BH21" s="24"/>
      <c r="BI21" s="24"/>
      <c r="BJ21" s="24"/>
      <c r="BK21" s="24"/>
      <c r="BL21" s="24"/>
      <c r="BM21" s="24"/>
      <c r="BN21" s="24"/>
      <c r="BO21" s="24"/>
      <c r="BP21" s="24"/>
      <c r="BQ21" s="24"/>
      <c r="BR21" s="24"/>
      <c r="BS21" s="24"/>
      <c r="BT21" s="24"/>
      <c r="BU21" s="24"/>
    </row>
    <row r="22" spans="2:73" ht="24.95" customHeight="1" x14ac:dyDescent="0.2">
      <c r="B22" s="56">
        <v>9</v>
      </c>
      <c r="C22" s="57"/>
      <c r="D22" s="57"/>
      <c r="E22" s="57"/>
      <c r="F22" s="57"/>
      <c r="G22" s="57"/>
      <c r="H22" s="57"/>
      <c r="I22" s="57"/>
      <c r="J22" s="57"/>
      <c r="K22" s="58"/>
      <c r="L22" s="58"/>
      <c r="M22" s="58"/>
      <c r="N22" s="57"/>
      <c r="O22" s="57"/>
      <c r="P22" s="57"/>
      <c r="Q22" s="57"/>
      <c r="R22" s="57"/>
      <c r="S22" s="57"/>
      <c r="T22" s="57"/>
      <c r="U22" s="59"/>
      <c r="V22" s="59"/>
      <c r="W22" s="59"/>
      <c r="X22" s="57"/>
      <c r="Y22" s="57"/>
      <c r="Z22" s="58"/>
      <c r="AA22" s="58"/>
      <c r="AB22" s="58"/>
      <c r="AC22" s="59"/>
      <c r="AD22" s="60"/>
      <c r="AE22" s="59"/>
      <c r="AF22" s="59"/>
      <c r="AG22" s="59"/>
      <c r="AH22" s="59"/>
      <c r="AI22" s="61">
        <f t="shared" si="2"/>
        <v>0</v>
      </c>
      <c r="AJ22" s="62">
        <f t="shared" si="0"/>
        <v>0</v>
      </c>
      <c r="AK22" s="62">
        <f t="shared" si="1"/>
        <v>0</v>
      </c>
      <c r="AL22" s="63">
        <f t="shared" si="3"/>
        <v>0</v>
      </c>
      <c r="AM22" s="63">
        <f t="shared" si="4"/>
        <v>0</v>
      </c>
      <c r="AN22" s="6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</row>
    <row r="23" spans="2:73" ht="24.95" customHeight="1" x14ac:dyDescent="0.2">
      <c r="B23" s="56">
        <v>10</v>
      </c>
      <c r="C23" s="65"/>
      <c r="D23" s="65"/>
      <c r="E23" s="65"/>
      <c r="F23" s="65"/>
      <c r="G23" s="65"/>
      <c r="H23" s="65"/>
      <c r="I23" s="65"/>
      <c r="J23" s="65"/>
      <c r="K23" s="66"/>
      <c r="L23" s="66"/>
      <c r="M23" s="66"/>
      <c r="N23" s="65"/>
      <c r="O23" s="65"/>
      <c r="P23" s="65"/>
      <c r="Q23" s="65"/>
      <c r="R23" s="65"/>
      <c r="S23" s="65"/>
      <c r="T23" s="65"/>
      <c r="U23" s="67"/>
      <c r="V23" s="67"/>
      <c r="W23" s="67"/>
      <c r="X23" s="65"/>
      <c r="Y23" s="65"/>
      <c r="Z23" s="66"/>
      <c r="AA23" s="66"/>
      <c r="AB23" s="66"/>
      <c r="AC23" s="67"/>
      <c r="AD23" s="68"/>
      <c r="AE23" s="67"/>
      <c r="AF23" s="67"/>
      <c r="AG23" s="67"/>
      <c r="AH23" s="67"/>
      <c r="AI23" s="61">
        <f t="shared" si="2"/>
        <v>0</v>
      </c>
      <c r="AJ23" s="62">
        <f t="shared" si="0"/>
        <v>0</v>
      </c>
      <c r="AK23" s="62">
        <f t="shared" si="1"/>
        <v>0</v>
      </c>
      <c r="AL23" s="63">
        <f t="shared" si="3"/>
        <v>0</v>
      </c>
      <c r="AM23" s="63">
        <f t="shared" si="4"/>
        <v>0</v>
      </c>
      <c r="AN23" s="69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</row>
    <row r="24" spans="2:73" ht="24.95" customHeight="1" x14ac:dyDescent="0.2">
      <c r="B24" s="56">
        <v>11</v>
      </c>
      <c r="C24" s="65"/>
      <c r="D24" s="65"/>
      <c r="E24" s="65"/>
      <c r="F24" s="65"/>
      <c r="G24" s="65"/>
      <c r="H24" s="65"/>
      <c r="I24" s="65"/>
      <c r="J24" s="65"/>
      <c r="K24" s="66"/>
      <c r="L24" s="66"/>
      <c r="M24" s="66"/>
      <c r="N24" s="65"/>
      <c r="O24" s="65"/>
      <c r="P24" s="65"/>
      <c r="Q24" s="65"/>
      <c r="R24" s="65"/>
      <c r="S24" s="65"/>
      <c r="T24" s="65"/>
      <c r="U24" s="67"/>
      <c r="V24" s="67"/>
      <c r="W24" s="67"/>
      <c r="X24" s="65"/>
      <c r="Y24" s="65"/>
      <c r="Z24" s="66"/>
      <c r="AA24" s="66"/>
      <c r="AB24" s="66"/>
      <c r="AC24" s="67"/>
      <c r="AD24" s="68"/>
      <c r="AE24" s="67"/>
      <c r="AF24" s="67"/>
      <c r="AG24" s="67"/>
      <c r="AH24" s="67"/>
      <c r="AI24" s="61">
        <f t="shared" si="2"/>
        <v>0</v>
      </c>
      <c r="AJ24" s="62">
        <f t="shared" si="0"/>
        <v>0</v>
      </c>
      <c r="AK24" s="62">
        <f t="shared" si="1"/>
        <v>0</v>
      </c>
      <c r="AL24" s="63">
        <f t="shared" si="3"/>
        <v>0</v>
      </c>
      <c r="AM24" s="63">
        <f t="shared" si="4"/>
        <v>0</v>
      </c>
      <c r="AN24" s="69"/>
    </row>
    <row r="25" spans="2:73" ht="24.95" customHeight="1" x14ac:dyDescent="0.2">
      <c r="B25" s="56">
        <v>12</v>
      </c>
      <c r="C25" s="65"/>
      <c r="D25" s="65"/>
      <c r="E25" s="65"/>
      <c r="F25" s="65"/>
      <c r="G25" s="65"/>
      <c r="H25" s="65"/>
      <c r="I25" s="65"/>
      <c r="J25" s="65"/>
      <c r="K25" s="66"/>
      <c r="L25" s="66"/>
      <c r="M25" s="66"/>
      <c r="N25" s="65"/>
      <c r="O25" s="65"/>
      <c r="P25" s="65"/>
      <c r="Q25" s="65"/>
      <c r="R25" s="65"/>
      <c r="S25" s="65"/>
      <c r="T25" s="65"/>
      <c r="U25" s="67"/>
      <c r="V25" s="67"/>
      <c r="W25" s="67"/>
      <c r="X25" s="65"/>
      <c r="Y25" s="65"/>
      <c r="Z25" s="66"/>
      <c r="AA25" s="66"/>
      <c r="AB25" s="66"/>
      <c r="AC25" s="67"/>
      <c r="AD25" s="68"/>
      <c r="AE25" s="67"/>
      <c r="AF25" s="67"/>
      <c r="AG25" s="67"/>
      <c r="AH25" s="67"/>
      <c r="AI25" s="61">
        <f t="shared" si="2"/>
        <v>0</v>
      </c>
      <c r="AJ25" s="62">
        <f t="shared" si="0"/>
        <v>0</v>
      </c>
      <c r="AK25" s="62">
        <f t="shared" si="1"/>
        <v>0</v>
      </c>
      <c r="AL25" s="63">
        <f t="shared" si="3"/>
        <v>0</v>
      </c>
      <c r="AM25" s="63">
        <f t="shared" si="4"/>
        <v>0</v>
      </c>
      <c r="AN25" s="69"/>
    </row>
    <row r="26" spans="2:73" ht="24.95" customHeight="1" x14ac:dyDescent="0.2">
      <c r="B26" s="56">
        <v>13</v>
      </c>
      <c r="C26" s="65"/>
      <c r="D26" s="65"/>
      <c r="E26" s="65"/>
      <c r="F26" s="65"/>
      <c r="G26" s="65"/>
      <c r="H26" s="65"/>
      <c r="I26" s="65"/>
      <c r="J26" s="65"/>
      <c r="K26" s="66"/>
      <c r="L26" s="66"/>
      <c r="M26" s="66"/>
      <c r="N26" s="65"/>
      <c r="O26" s="65"/>
      <c r="P26" s="65"/>
      <c r="Q26" s="65"/>
      <c r="R26" s="65"/>
      <c r="S26" s="65"/>
      <c r="T26" s="65"/>
      <c r="U26" s="67"/>
      <c r="V26" s="67"/>
      <c r="W26" s="67"/>
      <c r="X26" s="65"/>
      <c r="Y26" s="65"/>
      <c r="Z26" s="66"/>
      <c r="AA26" s="66"/>
      <c r="AB26" s="66"/>
      <c r="AC26" s="67"/>
      <c r="AD26" s="68"/>
      <c r="AE26" s="67"/>
      <c r="AF26" s="67"/>
      <c r="AG26" s="67"/>
      <c r="AH26" s="67"/>
      <c r="AI26" s="61">
        <f t="shared" si="2"/>
        <v>0</v>
      </c>
      <c r="AJ26" s="62">
        <f t="shared" si="0"/>
        <v>0</v>
      </c>
      <c r="AK26" s="62">
        <f t="shared" si="1"/>
        <v>0</v>
      </c>
      <c r="AL26" s="63">
        <f t="shared" si="3"/>
        <v>0</v>
      </c>
      <c r="AM26" s="63">
        <f t="shared" si="4"/>
        <v>0</v>
      </c>
      <c r="AN26" s="69"/>
    </row>
    <row r="27" spans="2:73" ht="24.95" customHeight="1" x14ac:dyDescent="0.2">
      <c r="B27" s="56">
        <v>14</v>
      </c>
      <c r="C27" s="65"/>
      <c r="D27" s="65"/>
      <c r="E27" s="65"/>
      <c r="F27" s="65"/>
      <c r="G27" s="65"/>
      <c r="H27" s="65"/>
      <c r="I27" s="65"/>
      <c r="J27" s="65"/>
      <c r="K27" s="66"/>
      <c r="L27" s="66"/>
      <c r="M27" s="66"/>
      <c r="N27" s="65"/>
      <c r="O27" s="65"/>
      <c r="P27" s="65"/>
      <c r="Q27" s="65"/>
      <c r="R27" s="65"/>
      <c r="S27" s="65"/>
      <c r="T27" s="65"/>
      <c r="U27" s="67"/>
      <c r="V27" s="67"/>
      <c r="W27" s="67"/>
      <c r="X27" s="65"/>
      <c r="Y27" s="65"/>
      <c r="Z27" s="66"/>
      <c r="AA27" s="66"/>
      <c r="AB27" s="66"/>
      <c r="AC27" s="67"/>
      <c r="AD27" s="68"/>
      <c r="AE27" s="67"/>
      <c r="AF27" s="67"/>
      <c r="AG27" s="67"/>
      <c r="AH27" s="67"/>
      <c r="AI27" s="61">
        <f t="shared" si="2"/>
        <v>0</v>
      </c>
      <c r="AJ27" s="62">
        <f t="shared" si="0"/>
        <v>0</v>
      </c>
      <c r="AK27" s="62">
        <f t="shared" si="1"/>
        <v>0</v>
      </c>
      <c r="AL27" s="63">
        <f t="shared" si="3"/>
        <v>0</v>
      </c>
      <c r="AM27" s="63">
        <f t="shared" si="4"/>
        <v>0</v>
      </c>
      <c r="AN27" s="69"/>
    </row>
    <row r="28" spans="2:73" ht="24.95" customHeight="1" x14ac:dyDescent="0.2">
      <c r="B28" s="56">
        <v>15</v>
      </c>
      <c r="C28" s="65"/>
      <c r="D28" s="65"/>
      <c r="E28" s="65"/>
      <c r="F28" s="65"/>
      <c r="G28" s="65"/>
      <c r="H28" s="65"/>
      <c r="I28" s="65"/>
      <c r="J28" s="65"/>
      <c r="K28" s="66"/>
      <c r="L28" s="66"/>
      <c r="M28" s="66"/>
      <c r="N28" s="65"/>
      <c r="O28" s="65"/>
      <c r="P28" s="65"/>
      <c r="Q28" s="65"/>
      <c r="R28" s="65"/>
      <c r="S28" s="65"/>
      <c r="T28" s="65"/>
      <c r="U28" s="67"/>
      <c r="V28" s="67"/>
      <c r="W28" s="67"/>
      <c r="X28" s="65"/>
      <c r="Y28" s="65"/>
      <c r="Z28" s="66"/>
      <c r="AA28" s="66"/>
      <c r="AB28" s="66"/>
      <c r="AC28" s="67"/>
      <c r="AD28" s="68"/>
      <c r="AE28" s="67"/>
      <c r="AF28" s="67"/>
      <c r="AG28" s="67"/>
      <c r="AH28" s="67"/>
      <c r="AI28" s="61">
        <f t="shared" si="2"/>
        <v>0</v>
      </c>
      <c r="AJ28" s="62">
        <f t="shared" si="0"/>
        <v>0</v>
      </c>
      <c r="AK28" s="62">
        <f t="shared" si="1"/>
        <v>0</v>
      </c>
      <c r="AL28" s="63">
        <f t="shared" si="3"/>
        <v>0</v>
      </c>
      <c r="AM28" s="63">
        <f t="shared" si="4"/>
        <v>0</v>
      </c>
      <c r="AN28" s="69"/>
    </row>
    <row r="29" spans="2:73" ht="24.95" customHeight="1" x14ac:dyDescent="0.2">
      <c r="B29" s="56">
        <v>16</v>
      </c>
      <c r="C29" s="65"/>
      <c r="D29" s="65"/>
      <c r="E29" s="65"/>
      <c r="F29" s="65"/>
      <c r="G29" s="65"/>
      <c r="H29" s="65"/>
      <c r="I29" s="65"/>
      <c r="J29" s="65"/>
      <c r="K29" s="66"/>
      <c r="L29" s="66"/>
      <c r="M29" s="66"/>
      <c r="N29" s="65"/>
      <c r="O29" s="65"/>
      <c r="P29" s="65"/>
      <c r="Q29" s="65"/>
      <c r="R29" s="65"/>
      <c r="S29" s="65"/>
      <c r="T29" s="65"/>
      <c r="U29" s="67"/>
      <c r="V29" s="67"/>
      <c r="W29" s="67"/>
      <c r="X29" s="65"/>
      <c r="Y29" s="65"/>
      <c r="Z29" s="66"/>
      <c r="AA29" s="66"/>
      <c r="AB29" s="66"/>
      <c r="AC29" s="67"/>
      <c r="AD29" s="68"/>
      <c r="AE29" s="67"/>
      <c r="AF29" s="67"/>
      <c r="AG29" s="67"/>
      <c r="AH29" s="67"/>
      <c r="AI29" s="61">
        <f t="shared" si="2"/>
        <v>0</v>
      </c>
      <c r="AJ29" s="62">
        <f t="shared" si="0"/>
        <v>0</v>
      </c>
      <c r="AK29" s="62">
        <f t="shared" si="1"/>
        <v>0</v>
      </c>
      <c r="AL29" s="63">
        <f t="shared" si="3"/>
        <v>0</v>
      </c>
      <c r="AM29" s="63">
        <f t="shared" si="4"/>
        <v>0</v>
      </c>
      <c r="AN29" s="69"/>
    </row>
    <row r="30" spans="2:73" ht="24.95" customHeight="1" x14ac:dyDescent="0.2">
      <c r="B30" s="56">
        <v>17</v>
      </c>
      <c r="C30" s="65"/>
      <c r="D30" s="65"/>
      <c r="E30" s="65"/>
      <c r="F30" s="65"/>
      <c r="G30" s="65"/>
      <c r="H30" s="65"/>
      <c r="I30" s="65"/>
      <c r="J30" s="65"/>
      <c r="K30" s="66"/>
      <c r="L30" s="66"/>
      <c r="M30" s="66"/>
      <c r="N30" s="65"/>
      <c r="O30" s="65"/>
      <c r="P30" s="65"/>
      <c r="Q30" s="65"/>
      <c r="R30" s="65"/>
      <c r="S30" s="65"/>
      <c r="T30" s="65"/>
      <c r="U30" s="67"/>
      <c r="V30" s="67"/>
      <c r="W30" s="67"/>
      <c r="X30" s="65"/>
      <c r="Y30" s="65"/>
      <c r="Z30" s="66"/>
      <c r="AA30" s="66"/>
      <c r="AB30" s="66"/>
      <c r="AC30" s="67"/>
      <c r="AD30" s="68"/>
      <c r="AE30" s="67"/>
      <c r="AF30" s="67"/>
      <c r="AG30" s="67"/>
      <c r="AH30" s="67"/>
      <c r="AI30" s="61">
        <f t="shared" si="2"/>
        <v>0</v>
      </c>
      <c r="AJ30" s="62">
        <f t="shared" si="0"/>
        <v>0</v>
      </c>
      <c r="AK30" s="62">
        <f t="shared" si="1"/>
        <v>0</v>
      </c>
      <c r="AL30" s="63">
        <f t="shared" si="3"/>
        <v>0</v>
      </c>
      <c r="AM30" s="63">
        <f t="shared" si="4"/>
        <v>0</v>
      </c>
      <c r="AN30" s="69"/>
    </row>
    <row r="31" spans="2:73" ht="24.95" customHeight="1" x14ac:dyDescent="0.2">
      <c r="B31" s="56">
        <v>18</v>
      </c>
      <c r="C31" s="65"/>
      <c r="D31" s="65"/>
      <c r="E31" s="65"/>
      <c r="F31" s="65"/>
      <c r="G31" s="65"/>
      <c r="H31" s="65"/>
      <c r="I31" s="65"/>
      <c r="J31" s="65"/>
      <c r="K31" s="66"/>
      <c r="L31" s="66"/>
      <c r="M31" s="66"/>
      <c r="N31" s="65"/>
      <c r="O31" s="65"/>
      <c r="P31" s="65"/>
      <c r="Q31" s="65"/>
      <c r="R31" s="65"/>
      <c r="S31" s="65"/>
      <c r="T31" s="65"/>
      <c r="U31" s="67"/>
      <c r="V31" s="67"/>
      <c r="W31" s="67"/>
      <c r="X31" s="65"/>
      <c r="Y31" s="65"/>
      <c r="Z31" s="66"/>
      <c r="AA31" s="66"/>
      <c r="AB31" s="66"/>
      <c r="AC31" s="67"/>
      <c r="AD31" s="68"/>
      <c r="AE31" s="67"/>
      <c r="AF31" s="67"/>
      <c r="AG31" s="67"/>
      <c r="AH31" s="67"/>
      <c r="AI31" s="61">
        <f t="shared" si="2"/>
        <v>0</v>
      </c>
      <c r="AJ31" s="62">
        <f t="shared" si="0"/>
        <v>0</v>
      </c>
      <c r="AK31" s="62">
        <f t="shared" si="1"/>
        <v>0</v>
      </c>
      <c r="AL31" s="63">
        <f t="shared" si="3"/>
        <v>0</v>
      </c>
      <c r="AM31" s="63">
        <f t="shared" si="4"/>
        <v>0</v>
      </c>
      <c r="AN31" s="69"/>
    </row>
    <row r="32" spans="2:73" ht="24.95" customHeight="1" x14ac:dyDescent="0.2">
      <c r="B32" s="56">
        <v>19</v>
      </c>
      <c r="C32" s="65"/>
      <c r="D32" s="65"/>
      <c r="E32" s="65"/>
      <c r="F32" s="65"/>
      <c r="G32" s="65"/>
      <c r="H32" s="65"/>
      <c r="I32" s="65"/>
      <c r="J32" s="65"/>
      <c r="K32" s="66"/>
      <c r="L32" s="66"/>
      <c r="M32" s="66"/>
      <c r="N32" s="65"/>
      <c r="O32" s="65"/>
      <c r="P32" s="65"/>
      <c r="Q32" s="65"/>
      <c r="R32" s="65"/>
      <c r="S32" s="65"/>
      <c r="T32" s="65"/>
      <c r="U32" s="67"/>
      <c r="V32" s="67"/>
      <c r="W32" s="67"/>
      <c r="X32" s="65"/>
      <c r="Y32" s="65"/>
      <c r="Z32" s="66"/>
      <c r="AA32" s="66"/>
      <c r="AB32" s="66"/>
      <c r="AC32" s="67"/>
      <c r="AD32" s="68"/>
      <c r="AE32" s="67"/>
      <c r="AF32" s="67"/>
      <c r="AG32" s="67"/>
      <c r="AH32" s="67"/>
      <c r="AI32" s="61">
        <f t="shared" si="2"/>
        <v>0</v>
      </c>
      <c r="AJ32" s="62">
        <f t="shared" si="0"/>
        <v>0</v>
      </c>
      <c r="AK32" s="62">
        <f t="shared" si="1"/>
        <v>0</v>
      </c>
      <c r="AL32" s="63">
        <f t="shared" si="3"/>
        <v>0</v>
      </c>
      <c r="AM32" s="63">
        <f t="shared" si="4"/>
        <v>0</v>
      </c>
      <c r="AN32" s="69"/>
    </row>
    <row r="33" spans="2:41" ht="24.95" customHeight="1" x14ac:dyDescent="0.2">
      <c r="B33" s="70">
        <v>20</v>
      </c>
      <c r="C33" s="71"/>
      <c r="D33" s="71"/>
      <c r="E33" s="71"/>
      <c r="F33" s="71"/>
      <c r="G33" s="94"/>
      <c r="H33" s="72"/>
      <c r="I33" s="72"/>
      <c r="J33" s="72"/>
      <c r="K33" s="73"/>
      <c r="L33" s="73"/>
      <c r="M33" s="73"/>
      <c r="N33" s="72"/>
      <c r="O33" s="71"/>
      <c r="P33" s="72"/>
      <c r="Q33" s="72"/>
      <c r="R33" s="72"/>
      <c r="S33" s="72"/>
      <c r="T33" s="71"/>
      <c r="U33" s="74"/>
      <c r="V33" s="74"/>
      <c r="W33" s="59"/>
      <c r="X33" s="71"/>
      <c r="Y33" s="57"/>
      <c r="Z33" s="75"/>
      <c r="AA33" s="58"/>
      <c r="AB33" s="75"/>
      <c r="AC33" s="59"/>
      <c r="AD33" s="60"/>
      <c r="AE33" s="74"/>
      <c r="AF33" s="74"/>
      <c r="AG33" s="74"/>
      <c r="AH33" s="59"/>
      <c r="AI33" s="76">
        <f>SUM(AC33:AH33)</f>
        <v>0</v>
      </c>
      <c r="AJ33" s="77">
        <f t="shared" si="0"/>
        <v>0</v>
      </c>
      <c r="AK33" s="77">
        <f t="shared" si="1"/>
        <v>0</v>
      </c>
      <c r="AL33" s="63">
        <f t="shared" si="3"/>
        <v>0</v>
      </c>
      <c r="AM33" s="78">
        <f t="shared" si="4"/>
        <v>0</v>
      </c>
      <c r="AN33" s="64"/>
    </row>
    <row r="34" spans="2:41" ht="24.95" customHeight="1" thickBot="1" x14ac:dyDescent="0.25">
      <c r="B34" s="79" t="s">
        <v>74</v>
      </c>
      <c r="C34" s="80"/>
      <c r="D34" s="80"/>
      <c r="E34" s="80"/>
      <c r="F34" s="83"/>
      <c r="G34" s="81"/>
      <c r="H34" s="82"/>
      <c r="I34" s="83"/>
      <c r="J34" s="83"/>
      <c r="K34" s="84">
        <f>SUM(K14:K33)</f>
        <v>0</v>
      </c>
      <c r="L34" s="85">
        <f>SUM(L14:L33)</f>
        <v>0</v>
      </c>
      <c r="M34" s="82"/>
      <c r="N34" s="82"/>
      <c r="O34" s="82"/>
      <c r="P34" s="83"/>
      <c r="Q34" s="83"/>
      <c r="R34" s="84">
        <f>SUM(R14:R33)</f>
        <v>0</v>
      </c>
      <c r="S34" s="84">
        <f t="shared" ref="S34" si="5">SUM(S14:S33)</f>
        <v>0</v>
      </c>
      <c r="T34" s="86"/>
      <c r="U34" s="87"/>
      <c r="V34" s="86"/>
      <c r="W34" s="86"/>
      <c r="X34" s="80"/>
      <c r="Y34" s="80"/>
      <c r="Z34" s="88">
        <f t="shared" ref="Z34:AH34" si="6">SUM(Z14:Z33)</f>
        <v>0</v>
      </c>
      <c r="AA34" s="88">
        <f t="shared" si="6"/>
        <v>0</v>
      </c>
      <c r="AB34" s="88">
        <f t="shared" si="6"/>
        <v>0</v>
      </c>
      <c r="AC34" s="88">
        <f t="shared" si="6"/>
        <v>0</v>
      </c>
      <c r="AD34" s="88">
        <f t="shared" si="6"/>
        <v>0</v>
      </c>
      <c r="AE34" s="88">
        <f t="shared" si="6"/>
        <v>0</v>
      </c>
      <c r="AF34" s="88">
        <f t="shared" si="6"/>
        <v>0</v>
      </c>
      <c r="AG34" s="88">
        <f t="shared" si="6"/>
        <v>0</v>
      </c>
      <c r="AH34" s="88">
        <f t="shared" si="6"/>
        <v>0</v>
      </c>
      <c r="AI34" s="88">
        <f t="shared" ref="AI34" si="7">SUM(AC34:AH34)</f>
        <v>0</v>
      </c>
      <c r="AJ34" s="53">
        <f t="shared" si="0"/>
        <v>0</v>
      </c>
      <c r="AK34" s="53">
        <f t="shared" si="1"/>
        <v>0</v>
      </c>
      <c r="AL34" s="54">
        <f t="shared" si="3"/>
        <v>0</v>
      </c>
      <c r="AM34" s="54">
        <f t="shared" si="4"/>
        <v>0</v>
      </c>
      <c r="AN34" s="89"/>
      <c r="AO34" s="90"/>
    </row>
    <row r="35" spans="2:41" ht="24.95" customHeight="1" thickTop="1" x14ac:dyDescent="0.2">
      <c r="B35" s="91" t="s">
        <v>18</v>
      </c>
      <c r="K35" s="92"/>
      <c r="AE35" s="93"/>
      <c r="AF35" s="93"/>
      <c r="AI35" s="93"/>
      <c r="AJ35" s="93"/>
      <c r="AK35" s="93"/>
      <c r="AL35" s="93"/>
      <c r="AM35" s="93"/>
      <c r="AN35" s="93"/>
    </row>
  </sheetData>
  <sheetProtection formatCells="0" formatColumns="0" formatRows="0" insertColumns="0" selectLockedCells="1"/>
  <mergeCells count="34">
    <mergeCell ref="B7:AN7"/>
    <mergeCell ref="B10:B11"/>
    <mergeCell ref="C10:C11"/>
    <mergeCell ref="D10:D11"/>
    <mergeCell ref="E10:E11"/>
    <mergeCell ref="G10:G11"/>
    <mergeCell ref="H10:H11"/>
    <mergeCell ref="I10:I11"/>
    <mergeCell ref="J10:J11"/>
    <mergeCell ref="V10:V11"/>
    <mergeCell ref="K10:K11"/>
    <mergeCell ref="L10:L11"/>
    <mergeCell ref="M10:M11"/>
    <mergeCell ref="N10:N11"/>
    <mergeCell ref="O10:O11"/>
    <mergeCell ref="P10:P11"/>
    <mergeCell ref="F10:F11"/>
    <mergeCell ref="R10:R11"/>
    <mergeCell ref="S10:S11"/>
    <mergeCell ref="T10:T11"/>
    <mergeCell ref="U10:U11"/>
    <mergeCell ref="Q10:Q11"/>
    <mergeCell ref="AN10:AN11"/>
    <mergeCell ref="W10:W11"/>
    <mergeCell ref="X10:X11"/>
    <mergeCell ref="Y10:Y11"/>
    <mergeCell ref="Z10:Z11"/>
    <mergeCell ref="AA10:AA11"/>
    <mergeCell ref="AB10:AB11"/>
    <mergeCell ref="AC10:AI10"/>
    <mergeCell ref="AJ10:AJ11"/>
    <mergeCell ref="AK10:AK11"/>
    <mergeCell ref="AL10:AL11"/>
    <mergeCell ref="AM10:AM11"/>
  </mergeCells>
  <dataValidations count="11">
    <dataValidation type="list" allowBlank="1" showInputMessage="1" showErrorMessage="1" promptTitle="Расположива техн. документација" sqref="Q14:Q33">
      <formula1>$AY$2:$AY$10</formula1>
    </dataValidation>
    <dataValidation type="list" allowBlank="1" showInputMessage="1" showErrorMessage="1" promptTitle="Напредак" sqref="T14:T33">
      <formula1>$AZ$2:$AZ$6</formula1>
    </dataValidation>
    <dataValidation type="list" allowBlank="1" showInputMessage="1" showErrorMessage="1" promptTitle="Категорија" sqref="W14:W33">
      <formula1>$BC$2:$BC$11</formula1>
    </dataValidation>
    <dataValidation type="list" allowBlank="1" showInputMessage="1" showErrorMessage="1" promptTitle="Категорија" sqref="H14:H33">
      <formula1>$AS$2:$AS$8</formula1>
    </dataValidation>
    <dataValidation type="list" allowBlank="1" showInputMessage="1" showErrorMessage="1" promptTitle="Категорија" sqref="I14:I33">
      <formula1>$AT$2:$AT$6</formula1>
    </dataValidation>
    <dataValidation type="list" allowBlank="1" showInputMessage="1" showErrorMessage="1" promptTitle="Категорија" sqref="J14:J33">
      <formula1>$AU$2:$AU$9</formula1>
    </dataValidation>
    <dataValidation type="list" allowBlank="1" showInputMessage="1" showErrorMessage="1" promptTitle="Тип активности" sqref="N14:N33">
      <formula1>$AV$2:$AV$5</formula1>
    </dataValidation>
    <dataValidation type="list" allowBlank="1" showInputMessage="1" showErrorMessage="1" promptTitle="Разлог" sqref="O14:O33">
      <formula1>$AW$2:$AW$9</formula1>
    </dataValidation>
    <dataValidation type="list" allowBlank="1" showInputMessage="1" showErrorMessage="1" promptTitle="Расположива техн. документација" sqref="P14:P33">
      <formula1>$AX$2:$AX$11</formula1>
    </dataValidation>
    <dataValidation type="list" allowBlank="1" showInputMessage="1" showErrorMessage="1" promptTitle="Категорија" sqref="V14:V33">
      <formula1>$BB$2:$BB$7</formula1>
    </dataValidation>
    <dataValidation type="list" allowBlank="1" showInputMessage="1" showErrorMessage="1" promptTitle="Категорија" sqref="U14:U33">
      <formula1>$BA$2:$BA$12</formula1>
    </dataValidation>
  </dataValidations>
  <printOptions horizontalCentered="1"/>
  <pageMargins left="0.23622047244094491" right="0.23622047244094491" top="0.51181102362204722" bottom="0.51181102362204722" header="0.23622047244094491" footer="0.23622047244094491"/>
  <pageSetup paperSize="9" scale="25" orientation="landscape" r:id="rId1"/>
  <headerFooter alignWithMargins="0">
    <oddFooter>&amp;RСтрана &amp;P од &amp;N</oddFooter>
  </headerFooter>
  <ignoredErrors>
    <ignoredError sqref="D13:E13 Z12:AI12 AN13 P1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Poc. strana</vt:lpstr>
      <vt:lpstr>Sadrzaj_Dinamika</vt:lpstr>
      <vt:lpstr>Ostv_ulaganja</vt:lpstr>
      <vt:lpstr>Ostv_ulaganja!Print_Area</vt:lpstr>
      <vt:lpstr>'Poc. strana'!Print_Area</vt:lpstr>
      <vt:lpstr>Ostv_ulaganja!Print_Titles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 Tanic</dc:creator>
  <cp:lastModifiedBy>Biljana Trivic</cp:lastModifiedBy>
  <cp:lastPrinted>2017-12-26T12:16:39Z</cp:lastPrinted>
  <dcterms:created xsi:type="dcterms:W3CDTF">2006-07-05T09:57:32Z</dcterms:created>
  <dcterms:modified xsi:type="dcterms:W3CDTF">2019-03-06T12:14:14Z</dcterms:modified>
</cp:coreProperties>
</file>